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bookViews>
    <workbookView xWindow="0" yWindow="0" windowWidth="28800" windowHeight="12435"/>
  </bookViews>
  <sheets>
    <sheet name="общая" sheetId="1" r:id="rId1"/>
  </sheets>
  <externalReferences>
    <externalReference r:id="rId2"/>
  </externalReferenc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40" i="1" l="1"/>
  <c r="Z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C140" i="1" s="1"/>
  <c r="F140" i="1"/>
  <c r="E140" i="1"/>
  <c r="D140" i="1"/>
  <c r="B140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C139" i="1" s="1"/>
  <c r="D139" i="1"/>
  <c r="B139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C137" i="1" s="1"/>
  <c r="D137" i="1"/>
  <c r="B137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C136" i="1" s="1"/>
  <c r="F136" i="1"/>
  <c r="E136" i="1"/>
  <c r="D136" i="1"/>
  <c r="B136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C135" i="1" s="1"/>
  <c r="D135" i="1"/>
  <c r="B135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C133" i="1" s="1"/>
  <c r="D133" i="1"/>
  <c r="B133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C132" i="1" s="1"/>
  <c r="F132" i="1"/>
  <c r="E132" i="1"/>
  <c r="D132" i="1"/>
  <c r="B132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C131" i="1" s="1"/>
  <c r="D131" i="1"/>
  <c r="B131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C129" i="1" s="1"/>
  <c r="D129" i="1"/>
  <c r="B129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C128" i="1" s="1"/>
  <c r="F128" i="1"/>
  <c r="E128" i="1"/>
  <c r="D128" i="1"/>
  <c r="B128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C127" i="1" s="1"/>
  <c r="D127" i="1"/>
  <c r="B127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C125" i="1" s="1"/>
  <c r="D125" i="1"/>
  <c r="B125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C124" i="1" s="1"/>
  <c r="F124" i="1"/>
  <c r="E124" i="1"/>
  <c r="D124" i="1"/>
  <c r="B124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C123" i="1" s="1"/>
  <c r="H123" i="1"/>
  <c r="G123" i="1"/>
  <c r="F123" i="1"/>
  <c r="E123" i="1"/>
  <c r="D123" i="1"/>
  <c r="B123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C121" i="1" s="1"/>
  <c r="D121" i="1"/>
  <c r="B121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C120" i="1" s="1"/>
  <c r="F120" i="1"/>
  <c r="E120" i="1"/>
  <c r="D120" i="1"/>
  <c r="B120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C119" i="1" s="1"/>
  <c r="H119" i="1"/>
  <c r="G119" i="1"/>
  <c r="F119" i="1"/>
  <c r="E119" i="1"/>
  <c r="D119" i="1"/>
  <c r="B119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C117" i="1" s="1"/>
  <c r="D117" i="1"/>
  <c r="B117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C116" i="1" s="1"/>
  <c r="F116" i="1"/>
  <c r="E116" i="1"/>
  <c r="D116" i="1"/>
  <c r="B116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C115" i="1" s="1"/>
  <c r="D115" i="1"/>
  <c r="B115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C113" i="1" s="1"/>
  <c r="D113" i="1"/>
  <c r="B113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C112" i="1" s="1"/>
  <c r="F112" i="1"/>
  <c r="E112" i="1"/>
  <c r="D112" i="1"/>
  <c r="B112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C111" i="1" s="1"/>
  <c r="D111" i="1"/>
  <c r="B111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C109" i="1" s="1"/>
  <c r="D109" i="1"/>
  <c r="B109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C108" i="1" s="1"/>
  <c r="F108" i="1"/>
  <c r="E108" i="1"/>
  <c r="D108" i="1"/>
  <c r="B108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C107" i="1" s="1"/>
  <c r="D107" i="1"/>
  <c r="B107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C105" i="1" s="1"/>
  <c r="D105" i="1"/>
  <c r="B105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C104" i="1" s="1"/>
  <c r="F104" i="1"/>
  <c r="E104" i="1"/>
  <c r="D104" i="1"/>
  <c r="B104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C103" i="1" s="1"/>
  <c r="D103" i="1"/>
  <c r="B103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C101" i="1" s="1"/>
  <c r="D101" i="1"/>
  <c r="B101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C100" i="1" s="1"/>
  <c r="F100" i="1"/>
  <c r="E100" i="1"/>
  <c r="D100" i="1"/>
  <c r="B100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C99" i="1" s="1"/>
  <c r="D99" i="1"/>
  <c r="B99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C97" i="1" s="1"/>
  <c r="D97" i="1"/>
  <c r="B97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C96" i="1" s="1"/>
  <c r="F96" i="1"/>
  <c r="E96" i="1"/>
  <c r="D96" i="1"/>
  <c r="B96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C95" i="1" s="1"/>
  <c r="D95" i="1"/>
  <c r="B95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C93" i="1" s="1"/>
  <c r="D93" i="1"/>
  <c r="B93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C92" i="1" s="1"/>
  <c r="D92" i="1"/>
  <c r="B92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C91" i="1" s="1"/>
  <c r="H91" i="1"/>
  <c r="G91" i="1"/>
  <c r="F91" i="1"/>
  <c r="E91" i="1"/>
  <c r="D91" i="1"/>
  <c r="B91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C89" i="1" s="1"/>
  <c r="D89" i="1"/>
  <c r="B89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C88" i="1" s="1"/>
  <c r="D88" i="1"/>
  <c r="B88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C87" i="1" s="1"/>
  <c r="H87" i="1"/>
  <c r="G87" i="1"/>
  <c r="F87" i="1"/>
  <c r="E87" i="1"/>
  <c r="D87" i="1"/>
  <c r="B87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C85" i="1" s="1"/>
  <c r="D85" i="1"/>
  <c r="B85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C84" i="1" s="1"/>
  <c r="F84" i="1"/>
  <c r="E84" i="1"/>
  <c r="D84" i="1"/>
  <c r="B84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C83" i="1" s="1"/>
  <c r="H83" i="1"/>
  <c r="G83" i="1"/>
  <c r="F83" i="1"/>
  <c r="E83" i="1"/>
  <c r="D83" i="1"/>
  <c r="B83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C81" i="1" s="1"/>
  <c r="D81" i="1"/>
  <c r="B81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C80" i="1" s="1"/>
  <c r="D80" i="1"/>
  <c r="B80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C79" i="1" s="1"/>
  <c r="H79" i="1"/>
  <c r="G79" i="1"/>
  <c r="F79" i="1"/>
  <c r="E79" i="1"/>
  <c r="D79" i="1"/>
  <c r="B79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C77" i="1" s="1"/>
  <c r="D77" i="1"/>
  <c r="B77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C76" i="1" s="1"/>
  <c r="D76" i="1"/>
  <c r="B76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C75" i="1" s="1"/>
  <c r="H75" i="1"/>
  <c r="G75" i="1"/>
  <c r="F75" i="1"/>
  <c r="E75" i="1"/>
  <c r="D75" i="1"/>
  <c r="B75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C73" i="1" s="1"/>
  <c r="D73" i="1"/>
  <c r="B73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C72" i="1" s="1"/>
  <c r="D72" i="1"/>
  <c r="B72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C71" i="1" s="1"/>
  <c r="D71" i="1"/>
  <c r="B71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C69" i="1" s="1"/>
  <c r="D69" i="1"/>
  <c r="B69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C68" i="1" s="1"/>
  <c r="D68" i="1"/>
  <c r="B68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C67" i="1" s="1"/>
  <c r="D67" i="1"/>
  <c r="B67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C65" i="1" s="1"/>
  <c r="D65" i="1"/>
  <c r="B65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C64" i="1" s="1"/>
  <c r="D64" i="1"/>
  <c r="B64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C63" i="1" s="1"/>
  <c r="D63" i="1"/>
  <c r="B63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C61" i="1" s="1"/>
  <c r="D61" i="1"/>
  <c r="B61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C60" i="1" s="1"/>
  <c r="F60" i="1"/>
  <c r="E60" i="1"/>
  <c r="D60" i="1"/>
  <c r="B60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C59" i="1" s="1"/>
  <c r="D59" i="1"/>
  <c r="B59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C57" i="1" s="1"/>
  <c r="D57" i="1"/>
  <c r="B57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C56" i="1" s="1"/>
  <c r="F56" i="1"/>
  <c r="E56" i="1"/>
  <c r="D56" i="1"/>
  <c r="B56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55" i="1" s="1"/>
  <c r="D55" i="1"/>
  <c r="B55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C53" i="1" s="1"/>
  <c r="D53" i="1"/>
  <c r="B53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C52" i="1" s="1"/>
  <c r="F52" i="1"/>
  <c r="E52" i="1"/>
  <c r="D52" i="1"/>
  <c r="B52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C51" i="1" s="1"/>
  <c r="D51" i="1"/>
  <c r="B51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C49" i="1" s="1"/>
  <c r="D49" i="1"/>
  <c r="B49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C48" i="1" s="1"/>
  <c r="D48" i="1"/>
  <c r="B48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C47" i="1" s="1"/>
  <c r="D47" i="1"/>
  <c r="B47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C45" i="1" s="1"/>
  <c r="D45" i="1"/>
  <c r="B45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C44" i="1" s="1"/>
  <c r="D44" i="1"/>
  <c r="B44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C43" i="1" s="1"/>
  <c r="D43" i="1"/>
  <c r="B43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C41" i="1" s="1"/>
  <c r="D41" i="1"/>
  <c r="B41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C40" i="1" s="1"/>
  <c r="D40" i="1"/>
  <c r="B40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9" i="1" s="1"/>
  <c r="D39" i="1"/>
  <c r="B39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C37" i="1" s="1"/>
  <c r="D37" i="1"/>
  <c r="B37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6" i="1" s="1"/>
  <c r="D36" i="1"/>
  <c r="B36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C35" i="1" s="1"/>
  <c r="D35" i="1"/>
  <c r="B35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C33" i="1" s="1"/>
  <c r="D33" i="1"/>
  <c r="B33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C32" i="1" s="1"/>
  <c r="D32" i="1"/>
  <c r="B32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C31" i="1" s="1"/>
  <c r="D31" i="1"/>
  <c r="B31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C29" i="1" s="1"/>
  <c r="D29" i="1"/>
  <c r="B29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C28" i="1" s="1"/>
  <c r="D28" i="1"/>
  <c r="B28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C27" i="1" s="1"/>
  <c r="D27" i="1"/>
  <c r="B27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C26" i="1" s="1"/>
  <c r="J26" i="1"/>
  <c r="I26" i="1"/>
  <c r="H26" i="1"/>
  <c r="G26" i="1"/>
  <c r="F26" i="1"/>
  <c r="E26" i="1"/>
  <c r="D26" i="1"/>
  <c r="B26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C25" i="1" s="1"/>
  <c r="D25" i="1"/>
  <c r="B25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C24" i="1" s="1"/>
  <c r="D24" i="1"/>
  <c r="B24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C23" i="1" s="1"/>
  <c r="D23" i="1"/>
  <c r="B23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C22" i="1" s="1"/>
  <c r="J22" i="1"/>
  <c r="I22" i="1"/>
  <c r="H22" i="1"/>
  <c r="G22" i="1"/>
  <c r="F22" i="1"/>
  <c r="E22" i="1"/>
  <c r="D22" i="1"/>
  <c r="B22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C21" i="1" s="1"/>
  <c r="D21" i="1"/>
  <c r="B21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C20" i="1" s="1"/>
  <c r="D20" i="1"/>
  <c r="B20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C19" i="1" s="1"/>
  <c r="F19" i="1"/>
  <c r="E19" i="1"/>
  <c r="D19" i="1"/>
  <c r="B19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C18" i="1" s="1"/>
  <c r="J18" i="1"/>
  <c r="I18" i="1"/>
  <c r="H18" i="1"/>
  <c r="G18" i="1"/>
  <c r="F18" i="1"/>
  <c r="E18" i="1"/>
  <c r="D18" i="1"/>
  <c r="B18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7" i="1" s="1"/>
  <c r="D17" i="1"/>
  <c r="B17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C16" i="1" s="1"/>
  <c r="D16" i="1"/>
  <c r="B16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C15" i="1" s="1"/>
  <c r="F15" i="1"/>
  <c r="E15" i="1"/>
  <c r="D15" i="1"/>
  <c r="B15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C13" i="1" s="1"/>
  <c r="D13" i="1"/>
  <c r="B13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C12" i="1" s="1"/>
  <c r="D12" i="1"/>
  <c r="B12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C11" i="1" s="1"/>
  <c r="F11" i="1"/>
  <c r="E11" i="1"/>
  <c r="D11" i="1"/>
  <c r="B11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C10" i="1" s="1"/>
  <c r="J10" i="1"/>
  <c r="I10" i="1"/>
  <c r="H10" i="1"/>
  <c r="G10" i="1"/>
  <c r="F10" i="1"/>
  <c r="E10" i="1"/>
  <c r="D10" i="1"/>
  <c r="B10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9" i="1" s="1"/>
  <c r="D9" i="1"/>
  <c r="B9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C8" i="1" s="1"/>
  <c r="D8" i="1"/>
  <c r="B8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C7" i="1" s="1"/>
  <c r="F7" i="1"/>
  <c r="E7" i="1"/>
  <c r="D7" i="1"/>
  <c r="B7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C6" i="1" s="1"/>
  <c r="J6" i="1"/>
  <c r="I6" i="1"/>
  <c r="H6" i="1"/>
  <c r="G6" i="1"/>
  <c r="F6" i="1"/>
  <c r="E6" i="1"/>
  <c r="D6" i="1"/>
  <c r="B6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C5" i="1" s="1"/>
  <c r="D5" i="1"/>
  <c r="B5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C4" i="1" s="1"/>
  <c r="D4" i="1"/>
  <c r="B4" i="1"/>
  <c r="AA3" i="1"/>
  <c r="AA141" i="1" s="1"/>
  <c r="Z3" i="1"/>
  <c r="Z141" i="1" s="1"/>
  <c r="Y3" i="1"/>
  <c r="Y141" i="1" s="1"/>
  <c r="X3" i="1"/>
  <c r="X141" i="1" s="1"/>
  <c r="W3" i="1"/>
  <c r="W141" i="1" s="1"/>
  <c r="V3" i="1"/>
  <c r="V141" i="1" s="1"/>
  <c r="U3" i="1"/>
  <c r="U141" i="1" s="1"/>
  <c r="T3" i="1"/>
  <c r="T141" i="1" s="1"/>
  <c r="S3" i="1"/>
  <c r="S141" i="1" s="1"/>
  <c r="R3" i="1"/>
  <c r="R141" i="1" s="1"/>
  <c r="Q3" i="1"/>
  <c r="Q141" i="1" s="1"/>
  <c r="P3" i="1"/>
  <c r="P141" i="1" s="1"/>
  <c r="O3" i="1"/>
  <c r="O141" i="1" s="1"/>
  <c r="N3" i="1"/>
  <c r="N141" i="1" s="1"/>
  <c r="M3" i="1"/>
  <c r="M141" i="1" s="1"/>
  <c r="L3" i="1"/>
  <c r="L141" i="1" s="1"/>
  <c r="K3" i="1"/>
  <c r="K141" i="1" s="1"/>
  <c r="J3" i="1"/>
  <c r="J141" i="1" s="1"/>
  <c r="I3" i="1"/>
  <c r="I141" i="1" s="1"/>
  <c r="H3" i="1"/>
  <c r="H141" i="1" s="1"/>
  <c r="G3" i="1"/>
  <c r="G141" i="1" s="1"/>
  <c r="F3" i="1"/>
  <c r="F141" i="1" s="1"/>
  <c r="E3" i="1"/>
  <c r="E141" i="1" s="1"/>
  <c r="D3" i="1"/>
  <c r="D141" i="1" s="1"/>
  <c r="B3" i="1"/>
  <c r="B141" i="1" s="1"/>
  <c r="C3" i="1" l="1"/>
  <c r="C141" i="1" s="1"/>
</calcChain>
</file>

<file path=xl/sharedStrings.xml><?xml version="1.0" encoding="utf-8"?>
<sst xmlns="http://schemas.openxmlformats.org/spreadsheetml/2006/main" count="179" uniqueCount="157">
  <si>
    <t>Номер участка</t>
  </si>
  <si>
    <t>На начало периода</t>
  </si>
  <si>
    <t>На конец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</si>
  <si>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</si>
  <si>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</si>
  <si>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</si>
  <si>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</si>
  <si>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</si>
  <si>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</si>
  <si>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</si>
  <si>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</si>
  <si>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 xml:space="preserve">сентябрь </t>
  </si>
  <si>
    <t>октябрь</t>
  </si>
  <si>
    <t>ноябрь</t>
  </si>
  <si>
    <t>декабрь</t>
  </si>
  <si>
    <t>отрицательное число - это задолженность</t>
  </si>
  <si>
    <t>начислено</t>
  </si>
  <si>
    <t>оплачено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</si>
  <si>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</si>
  <si>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</si>
  <si>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</si>
  <si>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</si>
  <si>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</si>
  <si>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</si>
  <si>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</si>
  <si>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</si>
  <si>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</si>
  <si>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</si>
  <si>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</si>
  <si>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</si>
  <si>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</si>
  <si>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</si>
  <si>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</si>
  <si>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</si>
  <si>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</si>
  <si>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</si>
  <si>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</si>
  <si>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</si>
  <si>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</si>
  <si>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</si>
  <si>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</si>
  <si>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</si>
  <si>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</si>
  <si>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</si>
  <si>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</si>
  <si>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</si>
  <si>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</si>
  <si>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</si>
  <si>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</si>
  <si>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</si>
  <si>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</si>
  <si>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</si>
  <si>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</si>
  <si>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</si>
  <si>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</si>
  <si>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</si>
  <si>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</si>
  <si>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</si>
  <si>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</si>
  <si>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</si>
  <si>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</si>
  <si>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</si>
  <si>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</si>
  <si>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</si>
  <si>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</si>
  <si>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</si>
  <si>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</si>
  <si>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</si>
  <si>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</si>
  <si>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</si>
  <si>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</si>
  <si>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</si>
  <si>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</si>
  <si>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</si>
  <si>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</si>
  <si>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</si>
  <si>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</si>
  <si>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</si>
  <si>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</si>
  <si>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</si>
  <si>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</si>
  <si>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</si>
  <si>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</si>
  <si>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</si>
  <si>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</si>
  <si>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</si>
  <si>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</si>
  <si>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</si>
  <si>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</si>
  <si>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</si>
  <si>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</si>
  <si>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</si>
  <si>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</si>
  <si>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</si>
  <si>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</si>
  <si>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</si>
  <si>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</si>
  <si>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</si>
  <si>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</si>
  <si>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</si>
  <si>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</si>
  <si>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</si>
  <si>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</si>
  <si>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</si>
  <si>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</si>
  <si>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</si>
  <si>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</si>
  <si>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</si>
  <si>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</si>
  <si>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</si>
  <si>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</si>
  <si>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</si>
  <si>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</si>
  <si>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</si>
  <si>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</si>
  <si>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</si>
  <si>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</si>
  <si>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</si>
  <si>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</si>
  <si>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</si>
  <si>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</si>
  <si>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</si>
  <si>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</si>
  <si>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</si>
  <si>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</si>
  <si>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</si>
  <si>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</si>
  <si>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</si>
  <si>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</si>
  <si>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</si>
  <si>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</si>
  <si>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</si>
  <si>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</si>
  <si>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</si>
  <si>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</si>
  <si>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</si>
  <si>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</si>
  <si>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</si>
  <si>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</si>
  <si>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</si>
  <si>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</si>
  <si>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1251</t>
  </si>
  <si>
    <t>1252</t>
  </si>
  <si>
    <t>126</t>
  </si>
  <si>
    <t>127</t>
  </si>
  <si>
    <t>128</t>
  </si>
  <si>
    <t>1291</t>
  </si>
  <si>
    <t>1292</t>
  </si>
  <si>
    <t>130</t>
  </si>
  <si>
    <t>131</t>
  </si>
  <si>
    <t>132</t>
  </si>
  <si>
    <t>133</t>
  </si>
  <si>
    <t>134</t>
  </si>
  <si>
    <t>135</t>
  </si>
  <si>
    <t>136</t>
  </si>
  <si>
    <t>137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</si>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</sst>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0_ ;[Red]\-0.00\ 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8"/>
      <color theme="2" tint="-9.9978637043366805E-2"/>
      <name val="Calibri"/>
      <family val="2"/>
      <charset val="204"/>
      <scheme val="minor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17">
    <xf numFmtId="0" fontId="0" fillId="0" borderId="0" xfId="0"/>
    <xf numFmtId="49" fontId="2" fillId="2" borderId="1" xfId="2" applyNumberFormat="1" applyFont="1" applyBorder="1" applyAlignment="1">
      <alignment horizontal="center" vertical="center" wrapText="1"/>
    </xf>
    <xf numFmtId="164" fontId="2" fillId="2" borderId="1" xfId="2" applyNumberFormat="1" applyFont="1" applyBorder="1" applyAlignment="1">
      <alignment horizontal="center" vertical="center" wrapText="1"/>
    </xf>
    <xf numFmtId="0" fontId="2" fillId="2" borderId="1" xfId="2" applyFont="1" applyBorder="1" applyAlignment="1" applyProtection="1">
      <alignment horizontal="center" vertical="center" wrapText="1"/>
      <protection hidden="1"/>
    </xf>
    <xf numFmtId="43" fontId="2" fillId="2" borderId="1" xfId="2" applyNumberFormat="1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2" fillId="2" borderId="1" xfId="2" applyNumberFormat="1" applyFont="1" applyBorder="1" applyAlignment="1">
      <alignment horizontal="center" vertical="center" wrapText="1"/>
    </xf>
    <xf numFmtId="164" fontId="4" fillId="2" borderId="1" xfId="2" applyNumberFormat="1" applyFont="1" applyBorder="1" applyAlignment="1">
      <alignment horizontal="center" vertical="center" wrapText="1"/>
    </xf>
    <xf numFmtId="0" fontId="2" fillId="2" borderId="1" xfId="2" applyFont="1" applyBorder="1" applyAlignment="1" applyProtection="1">
      <alignment horizontal="center" vertical="center" wrapText="1"/>
      <protection hidden="1"/>
    </xf>
    <xf numFmtId="43" fontId="2" fillId="2" borderId="1" xfId="2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43" fontId="0" fillId="0" borderId="0" xfId="1" applyFont="1" applyProtection="1">
      <protection hidden="1"/>
    </xf>
    <xf numFmtId="43" fontId="5" fillId="0" borderId="0" xfId="1" applyFont="1" applyProtection="1">
      <protection hidden="1"/>
    </xf>
    <xf numFmtId="43" fontId="5" fillId="0" borderId="0" xfId="0" applyNumberFormat="1" applyFont="1" applyProtection="1">
      <protection hidden="1"/>
    </xf>
    <xf numFmtId="0" fontId="0" fillId="0" borderId="0" xfId="0" applyNumberFormat="1" applyAlignment="1">
      <alignment horizontal="center"/>
    </xf>
    <xf numFmtId="0" fontId="0" fillId="0" borderId="0" xfId="0" applyProtection="1">
      <protection hidden="1"/>
    </xf>
  </cellXfs>
  <cellStyles count="3">
    <cellStyle name="Акцент2" xfId="2" builtinId="33"/>
    <cellStyle name="Обычный" xfId="0" builtinId="0"/>
    <cellStyle name="Финансовый" xfId="1" builtinId="3"/>
  </cellStyles>
  <dxfs count="8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numFmt numFmtId="164" formatCode="0.00_ ;[Red]\-0.00\ 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164" formatCode="0.00_ ;[Red]\-0.00\ "/>
      <alignment horizontal="center" vertical="bottom" textRotation="0" wrapText="0" indent="0" justifyLastLine="0" shrinkToFit="0" readingOrder="0"/>
    </dxf>
    <dxf>
      <numFmt numFmtId="164" formatCode="0.00_ ;[Red]\-0.00\ 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164" formatCode="0.00_ ;[Red]\-0.00\ 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ugene/AppData/Local/Microsoft/Windows/INetCache/Content.Outlook/9NH99BJP/&#1074;&#1077;&#1076;&#1086;&#1084;&#1086;&#1089;&#1090;&#1100;%20&#1095;&#1083;&#1077;&#1085;&#1089;&#1082;&#1080;&#1077;%20&#1074;&#1079;&#1085;&#1086;&#1089;&#1099;%20%202021%20&#1086;&#1089;&#1085;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/>
      <sheetData sheetId="1">
        <row r="1">
          <cell r="B1" t="str">
            <v/>
          </cell>
          <cell r="C1" t="str">
            <v>Задолженность</v>
          </cell>
          <cell r="D1" t="str">
            <v>Переплата</v>
          </cell>
          <cell r="E1" t="str">
            <v>Начислено</v>
          </cell>
          <cell r="F1" t="str">
            <v>Оплачено</v>
          </cell>
        </row>
        <row r="2">
          <cell r="B2" t="str">
            <v>1</v>
          </cell>
          <cell r="C2">
            <v>15748.26</v>
          </cell>
          <cell r="E2">
            <v>2634.55</v>
          </cell>
        </row>
        <row r="3">
          <cell r="B3" t="str">
            <v>10</v>
          </cell>
          <cell r="D3">
            <v>364.74</v>
          </cell>
          <cell r="E3">
            <v>2634.55</v>
          </cell>
          <cell r="F3">
            <v>2500</v>
          </cell>
        </row>
        <row r="4">
          <cell r="B4" t="str">
            <v>100</v>
          </cell>
          <cell r="D4">
            <v>192.7</v>
          </cell>
          <cell r="E4">
            <v>2634.55</v>
          </cell>
        </row>
        <row r="5">
          <cell r="B5" t="str">
            <v>101</v>
          </cell>
          <cell r="C5">
            <v>2634.55</v>
          </cell>
          <cell r="E5">
            <v>2634.55</v>
          </cell>
          <cell r="F5">
            <v>5269.1</v>
          </cell>
        </row>
        <row r="6">
          <cell r="B6" t="str">
            <v>102</v>
          </cell>
          <cell r="D6">
            <v>1108.79</v>
          </cell>
          <cell r="E6">
            <v>2634.55</v>
          </cell>
          <cell r="F6">
            <v>3000</v>
          </cell>
        </row>
        <row r="7">
          <cell r="B7" t="str">
            <v>103</v>
          </cell>
          <cell r="D7">
            <v>6695.44</v>
          </cell>
          <cell r="E7">
            <v>2634.55</v>
          </cell>
          <cell r="F7">
            <v>7969</v>
          </cell>
        </row>
        <row r="8">
          <cell r="B8" t="str">
            <v>104</v>
          </cell>
          <cell r="D8">
            <v>851.64</v>
          </cell>
          <cell r="E8">
            <v>2634.55</v>
          </cell>
        </row>
        <row r="9">
          <cell r="B9" t="str">
            <v>105</v>
          </cell>
          <cell r="C9">
            <v>31614.6</v>
          </cell>
          <cell r="E9">
            <v>2634.55</v>
          </cell>
        </row>
        <row r="10">
          <cell r="B10" t="str">
            <v>106</v>
          </cell>
          <cell r="E10">
            <v>2634.55</v>
          </cell>
        </row>
        <row r="11">
          <cell r="B11" t="str">
            <v>107</v>
          </cell>
          <cell r="C11">
            <v>2752.63</v>
          </cell>
          <cell r="E11">
            <v>2634.55</v>
          </cell>
        </row>
        <row r="12">
          <cell r="B12" t="str">
            <v>108</v>
          </cell>
          <cell r="E12">
            <v>2634.55</v>
          </cell>
          <cell r="F12">
            <v>7903.65</v>
          </cell>
        </row>
        <row r="13">
          <cell r="B13" t="str">
            <v>109</v>
          </cell>
          <cell r="D13">
            <v>10174.81</v>
          </cell>
          <cell r="E13">
            <v>2634.55</v>
          </cell>
          <cell r="F13">
            <v>2634.55</v>
          </cell>
        </row>
        <row r="14">
          <cell r="B14" t="str">
            <v>11</v>
          </cell>
          <cell r="D14">
            <v>12678.59</v>
          </cell>
          <cell r="E14">
            <v>2634.55</v>
          </cell>
        </row>
        <row r="15">
          <cell r="B15" t="str">
            <v>110</v>
          </cell>
          <cell r="D15">
            <v>13828.34</v>
          </cell>
          <cell r="E15">
            <v>2634.55</v>
          </cell>
        </row>
        <row r="16">
          <cell r="B16" t="str">
            <v>111</v>
          </cell>
          <cell r="C16">
            <v>2564.21</v>
          </cell>
          <cell r="E16">
            <v>2634.55</v>
          </cell>
        </row>
        <row r="17">
          <cell r="B17" t="str">
            <v>112</v>
          </cell>
          <cell r="D17">
            <v>3051.62</v>
          </cell>
          <cell r="E17">
            <v>2634.55</v>
          </cell>
          <cell r="F17">
            <v>2693.59</v>
          </cell>
        </row>
        <row r="18">
          <cell r="B18" t="str">
            <v>113</v>
          </cell>
          <cell r="C18">
            <v>237543.46</v>
          </cell>
          <cell r="E18">
            <v>2634.55</v>
          </cell>
        </row>
        <row r="19">
          <cell r="B19" t="str">
            <v>114</v>
          </cell>
          <cell r="E19">
            <v>2634.55</v>
          </cell>
        </row>
        <row r="20">
          <cell r="B20" t="str">
            <v>115</v>
          </cell>
          <cell r="E20">
            <v>2634.55</v>
          </cell>
          <cell r="F20">
            <v>2634.55</v>
          </cell>
        </row>
        <row r="21">
          <cell r="B21" t="str">
            <v>116</v>
          </cell>
          <cell r="E21">
            <v>2634.55</v>
          </cell>
          <cell r="F21">
            <v>2634.55</v>
          </cell>
        </row>
        <row r="22">
          <cell r="B22" t="str">
            <v>117</v>
          </cell>
          <cell r="E22">
            <v>2634.55</v>
          </cell>
          <cell r="F22">
            <v>2634.55</v>
          </cell>
        </row>
        <row r="23">
          <cell r="B23" t="str">
            <v>118</v>
          </cell>
          <cell r="E23">
            <v>2634.55</v>
          </cell>
          <cell r="F23">
            <v>2634.55</v>
          </cell>
        </row>
        <row r="24">
          <cell r="B24" t="str">
            <v>119</v>
          </cell>
          <cell r="C24">
            <v>2634.55</v>
          </cell>
          <cell r="E24">
            <v>2634.55</v>
          </cell>
          <cell r="F24">
            <v>2634.55</v>
          </cell>
        </row>
        <row r="25">
          <cell r="B25" t="str">
            <v>12</v>
          </cell>
          <cell r="C25">
            <v>2608.2600000000002</v>
          </cell>
          <cell r="E25">
            <v>2634.55</v>
          </cell>
          <cell r="F25">
            <v>10000</v>
          </cell>
        </row>
        <row r="26">
          <cell r="B26" t="str">
            <v>120</v>
          </cell>
          <cell r="D26">
            <v>29230.19</v>
          </cell>
          <cell r="E26">
            <v>2634.55</v>
          </cell>
        </row>
        <row r="27">
          <cell r="B27" t="str">
            <v>121</v>
          </cell>
          <cell r="C27">
            <v>1752.47</v>
          </cell>
          <cell r="E27">
            <v>2634.55</v>
          </cell>
        </row>
        <row r="28">
          <cell r="B28" t="str">
            <v>122</v>
          </cell>
          <cell r="C28">
            <v>1063.21</v>
          </cell>
          <cell r="E28">
            <v>2634.55</v>
          </cell>
          <cell r="F28">
            <v>2700</v>
          </cell>
        </row>
        <row r="29">
          <cell r="B29" t="str">
            <v>123</v>
          </cell>
          <cell r="D29">
            <v>1379.44</v>
          </cell>
          <cell r="E29">
            <v>2634.55</v>
          </cell>
          <cell r="F29">
            <v>9158.76</v>
          </cell>
        </row>
        <row r="30">
          <cell r="B30" t="str">
            <v>124</v>
          </cell>
          <cell r="D30">
            <v>5771.19</v>
          </cell>
          <cell r="E30">
            <v>2634.55</v>
          </cell>
          <cell r="F30">
            <v>2700</v>
          </cell>
        </row>
        <row r="31">
          <cell r="B31" t="str">
            <v>1251</v>
          </cell>
          <cell r="C31">
            <v>103533.55</v>
          </cell>
          <cell r="E31">
            <v>2634.55</v>
          </cell>
        </row>
        <row r="32">
          <cell r="B32" t="str">
            <v>1252</v>
          </cell>
          <cell r="C32">
            <v>3512.72</v>
          </cell>
          <cell r="E32">
            <v>878.18</v>
          </cell>
        </row>
        <row r="33">
          <cell r="B33" t="str">
            <v>126</v>
          </cell>
          <cell r="C33">
            <v>7514.56</v>
          </cell>
          <cell r="E33">
            <v>2634.55</v>
          </cell>
          <cell r="F33">
            <v>10000</v>
          </cell>
        </row>
        <row r="34">
          <cell r="B34" t="str">
            <v>127</v>
          </cell>
          <cell r="D34">
            <v>34.340000000000003</v>
          </cell>
          <cell r="E34">
            <v>2634.55</v>
          </cell>
        </row>
        <row r="35">
          <cell r="B35" t="str">
            <v>128</v>
          </cell>
          <cell r="C35">
            <v>191674.96</v>
          </cell>
          <cell r="E35">
            <v>2634.55</v>
          </cell>
        </row>
        <row r="36">
          <cell r="B36" t="str">
            <v>1291</v>
          </cell>
          <cell r="D36">
            <v>1.8</v>
          </cell>
          <cell r="E36">
            <v>2634.55</v>
          </cell>
        </row>
        <row r="37">
          <cell r="B37" t="str">
            <v>1292</v>
          </cell>
          <cell r="C37">
            <v>17891</v>
          </cell>
          <cell r="E37">
            <v>2634.55</v>
          </cell>
        </row>
        <row r="38">
          <cell r="B38" t="str">
            <v>13</v>
          </cell>
          <cell r="C38">
            <v>5294.82</v>
          </cell>
          <cell r="E38">
            <v>2634.55</v>
          </cell>
        </row>
        <row r="39">
          <cell r="B39" t="str">
            <v>130</v>
          </cell>
          <cell r="D39">
            <v>476.09</v>
          </cell>
          <cell r="E39">
            <v>2634.55</v>
          </cell>
        </row>
        <row r="40">
          <cell r="B40" t="str">
            <v>131</v>
          </cell>
          <cell r="C40">
            <v>7852.06</v>
          </cell>
          <cell r="E40">
            <v>2634.55</v>
          </cell>
          <cell r="F40">
            <v>3000</v>
          </cell>
        </row>
        <row r="41">
          <cell r="B41" t="str">
            <v>132</v>
          </cell>
          <cell r="C41">
            <v>2010.1</v>
          </cell>
          <cell r="E41">
            <v>2634.55</v>
          </cell>
        </row>
        <row r="42">
          <cell r="B42" t="str">
            <v>133</v>
          </cell>
          <cell r="C42">
            <v>5538.2</v>
          </cell>
          <cell r="E42">
            <v>2634.55</v>
          </cell>
        </row>
        <row r="43">
          <cell r="B43" t="str">
            <v>134</v>
          </cell>
          <cell r="D43">
            <v>2605.94</v>
          </cell>
          <cell r="E43">
            <v>2634.55</v>
          </cell>
        </row>
        <row r="44">
          <cell r="B44" t="str">
            <v>135</v>
          </cell>
          <cell r="C44">
            <v>4871.4799999999996</v>
          </cell>
          <cell r="E44">
            <v>2634.55</v>
          </cell>
          <cell r="F44">
            <v>4871.4799999999996</v>
          </cell>
        </row>
        <row r="45">
          <cell r="B45" t="str">
            <v>136</v>
          </cell>
          <cell r="E45">
            <v>2634.55</v>
          </cell>
        </row>
        <row r="46">
          <cell r="B46" t="str">
            <v>14</v>
          </cell>
          <cell r="C46">
            <v>2634.55</v>
          </cell>
          <cell r="E46">
            <v>2634.55</v>
          </cell>
        </row>
        <row r="47">
          <cell r="B47" t="str">
            <v>15</v>
          </cell>
          <cell r="C47">
            <v>2575.5100000000002</v>
          </cell>
          <cell r="E47">
            <v>2634.55</v>
          </cell>
          <cell r="F47">
            <v>2634.55</v>
          </cell>
        </row>
        <row r="48">
          <cell r="B48" t="str">
            <v>16</v>
          </cell>
          <cell r="D48">
            <v>17875.09</v>
          </cell>
          <cell r="E48">
            <v>2634.55</v>
          </cell>
          <cell r="F48">
            <v>3000</v>
          </cell>
        </row>
        <row r="49">
          <cell r="B49" t="str">
            <v>18</v>
          </cell>
          <cell r="C49">
            <v>7903.65</v>
          </cell>
          <cell r="E49">
            <v>2634.55</v>
          </cell>
          <cell r="F49">
            <v>7903.65</v>
          </cell>
        </row>
        <row r="50">
          <cell r="B50" t="str">
            <v>19</v>
          </cell>
          <cell r="C50">
            <v>2530.41</v>
          </cell>
          <cell r="E50">
            <v>2634.55</v>
          </cell>
        </row>
        <row r="51">
          <cell r="B51" t="str">
            <v>2</v>
          </cell>
          <cell r="D51">
            <v>1727.94</v>
          </cell>
          <cell r="E51">
            <v>2634.55</v>
          </cell>
          <cell r="F51">
            <v>2634.55</v>
          </cell>
        </row>
        <row r="52">
          <cell r="B52" t="str">
            <v>21</v>
          </cell>
          <cell r="E52">
            <v>2634.55</v>
          </cell>
        </row>
        <row r="53">
          <cell r="B53" t="str">
            <v>22</v>
          </cell>
          <cell r="C53">
            <v>6174.26</v>
          </cell>
          <cell r="E53">
            <v>2634.55</v>
          </cell>
        </row>
        <row r="54">
          <cell r="B54" t="str">
            <v>23</v>
          </cell>
          <cell r="C54">
            <v>2614.2600000000002</v>
          </cell>
          <cell r="E54">
            <v>2634.55</v>
          </cell>
        </row>
        <row r="55">
          <cell r="B55" t="str">
            <v>25</v>
          </cell>
          <cell r="D55">
            <v>3596.35</v>
          </cell>
          <cell r="E55">
            <v>2634.55</v>
          </cell>
          <cell r="F55">
            <v>4403.6499999999996</v>
          </cell>
        </row>
        <row r="56">
          <cell r="B56" t="str">
            <v>26</v>
          </cell>
          <cell r="D56">
            <v>26352.7</v>
          </cell>
          <cell r="E56">
            <v>2634.55</v>
          </cell>
        </row>
        <row r="57">
          <cell r="B57" t="str">
            <v>27</v>
          </cell>
          <cell r="D57">
            <v>1705.73</v>
          </cell>
          <cell r="E57">
            <v>2634.55</v>
          </cell>
          <cell r="F57">
            <v>2634.55</v>
          </cell>
        </row>
        <row r="58">
          <cell r="B58" t="str">
            <v>28</v>
          </cell>
          <cell r="D58">
            <v>23.6</v>
          </cell>
          <cell r="E58">
            <v>2634.55</v>
          </cell>
        </row>
        <row r="59">
          <cell r="B59" t="str">
            <v>29</v>
          </cell>
          <cell r="D59">
            <v>2096.35</v>
          </cell>
          <cell r="E59">
            <v>2634.55</v>
          </cell>
        </row>
        <row r="60">
          <cell r="B60" t="str">
            <v>3</v>
          </cell>
          <cell r="C60">
            <v>3068.41</v>
          </cell>
          <cell r="E60">
            <v>2634.55</v>
          </cell>
          <cell r="F60">
            <v>7000</v>
          </cell>
        </row>
        <row r="61">
          <cell r="B61" t="str">
            <v>31</v>
          </cell>
          <cell r="E61">
            <v>2634.55</v>
          </cell>
          <cell r="F61">
            <v>2634.55</v>
          </cell>
        </row>
        <row r="62">
          <cell r="B62" t="str">
            <v>32</v>
          </cell>
          <cell r="E62">
            <v>2634.55</v>
          </cell>
        </row>
        <row r="63">
          <cell r="B63" t="str">
            <v>33</v>
          </cell>
          <cell r="E63">
            <v>2634.55</v>
          </cell>
        </row>
        <row r="64">
          <cell r="B64" t="str">
            <v>34</v>
          </cell>
          <cell r="D64">
            <v>463.99</v>
          </cell>
          <cell r="E64">
            <v>2634.55</v>
          </cell>
        </row>
        <row r="65">
          <cell r="B65" t="str">
            <v>35</v>
          </cell>
          <cell r="C65">
            <v>536.11</v>
          </cell>
          <cell r="E65">
            <v>2634.55</v>
          </cell>
          <cell r="F65">
            <v>2700</v>
          </cell>
        </row>
        <row r="66">
          <cell r="B66" t="str">
            <v>36</v>
          </cell>
          <cell r="D66">
            <v>2574.19</v>
          </cell>
          <cell r="E66">
            <v>2634.55</v>
          </cell>
        </row>
        <row r="67">
          <cell r="B67" t="str">
            <v>37</v>
          </cell>
          <cell r="D67">
            <v>6715.64</v>
          </cell>
          <cell r="E67">
            <v>2634.55</v>
          </cell>
        </row>
        <row r="68">
          <cell r="B68" t="str">
            <v>38</v>
          </cell>
          <cell r="E68">
            <v>2634.55</v>
          </cell>
        </row>
        <row r="69">
          <cell r="B69" t="str">
            <v>39</v>
          </cell>
          <cell r="C69">
            <v>1038.2</v>
          </cell>
          <cell r="E69">
            <v>2634.55</v>
          </cell>
        </row>
        <row r="70">
          <cell r="B70" t="str">
            <v>4</v>
          </cell>
          <cell r="C70">
            <v>21563.01</v>
          </cell>
          <cell r="E70">
            <v>2634.55</v>
          </cell>
          <cell r="F70">
            <v>9900</v>
          </cell>
        </row>
        <row r="71">
          <cell r="B71" t="str">
            <v>40</v>
          </cell>
          <cell r="D71">
            <v>400.85</v>
          </cell>
          <cell r="E71">
            <v>2634.55</v>
          </cell>
        </row>
        <row r="72">
          <cell r="B72" t="str">
            <v>42</v>
          </cell>
          <cell r="C72">
            <v>5269.1</v>
          </cell>
          <cell r="E72">
            <v>2634.55</v>
          </cell>
          <cell r="F72">
            <v>2634.55</v>
          </cell>
        </row>
        <row r="73">
          <cell r="B73" t="str">
            <v>43</v>
          </cell>
          <cell r="D73">
            <v>5762.91</v>
          </cell>
          <cell r="E73">
            <v>2634.55</v>
          </cell>
          <cell r="F73">
            <v>3000</v>
          </cell>
        </row>
        <row r="74">
          <cell r="B74" t="str">
            <v>44</v>
          </cell>
          <cell r="C74">
            <v>2538.1999999999998</v>
          </cell>
          <cell r="E74">
            <v>2634.55</v>
          </cell>
          <cell r="F74">
            <v>2634.55</v>
          </cell>
        </row>
        <row r="75">
          <cell r="B75" t="str">
            <v>45</v>
          </cell>
          <cell r="C75">
            <v>2616.61</v>
          </cell>
          <cell r="E75">
            <v>2634.55</v>
          </cell>
          <cell r="F75">
            <v>2634.55</v>
          </cell>
        </row>
        <row r="76">
          <cell r="B76" t="str">
            <v>46</v>
          </cell>
          <cell r="C76">
            <v>18645.91</v>
          </cell>
          <cell r="E76">
            <v>2634.55</v>
          </cell>
          <cell r="F76">
            <v>23661</v>
          </cell>
        </row>
        <row r="77">
          <cell r="B77" t="str">
            <v>47</v>
          </cell>
          <cell r="D77">
            <v>198</v>
          </cell>
          <cell r="E77">
            <v>2634.55</v>
          </cell>
        </row>
        <row r="78">
          <cell r="B78" t="str">
            <v>49</v>
          </cell>
          <cell r="C78">
            <v>447.71</v>
          </cell>
          <cell r="E78">
            <v>2634.55</v>
          </cell>
        </row>
        <row r="79">
          <cell r="B79" t="str">
            <v>5</v>
          </cell>
          <cell r="D79">
            <v>1691.42</v>
          </cell>
          <cell r="E79">
            <v>2634.55</v>
          </cell>
          <cell r="F79">
            <v>2700</v>
          </cell>
        </row>
        <row r="80">
          <cell r="B80" t="str">
            <v>50</v>
          </cell>
          <cell r="D80">
            <v>8557.59</v>
          </cell>
          <cell r="E80">
            <v>2634.55</v>
          </cell>
          <cell r="F80">
            <v>2650</v>
          </cell>
        </row>
        <row r="81">
          <cell r="B81" t="str">
            <v>51</v>
          </cell>
          <cell r="D81">
            <v>1128.73</v>
          </cell>
          <cell r="E81">
            <v>2634.55</v>
          </cell>
        </row>
        <row r="82">
          <cell r="B82" t="str">
            <v>52</v>
          </cell>
          <cell r="C82">
            <v>4518.25</v>
          </cell>
          <cell r="E82">
            <v>2634.55</v>
          </cell>
        </row>
        <row r="83">
          <cell r="B83" t="str">
            <v>53</v>
          </cell>
          <cell r="D83">
            <v>18406.89</v>
          </cell>
          <cell r="E83">
            <v>2634.55</v>
          </cell>
        </row>
        <row r="84">
          <cell r="B84" t="str">
            <v>54</v>
          </cell>
          <cell r="C84">
            <v>1400.6</v>
          </cell>
          <cell r="E84">
            <v>2634.55</v>
          </cell>
        </row>
        <row r="85">
          <cell r="B85" t="str">
            <v>55</v>
          </cell>
          <cell r="C85">
            <v>625.51</v>
          </cell>
          <cell r="E85">
            <v>2634.55</v>
          </cell>
        </row>
        <row r="86">
          <cell r="B86" t="str">
            <v>56</v>
          </cell>
          <cell r="D86">
            <v>4464.8900000000003</v>
          </cell>
          <cell r="E86">
            <v>2634.55</v>
          </cell>
          <cell r="F86">
            <v>3000</v>
          </cell>
        </row>
        <row r="87">
          <cell r="B87" t="str">
            <v>57</v>
          </cell>
          <cell r="D87">
            <v>2125.6799999999998</v>
          </cell>
          <cell r="E87">
            <v>5269.1</v>
          </cell>
          <cell r="F87">
            <v>5500</v>
          </cell>
        </row>
        <row r="88">
          <cell r="B88" t="str">
            <v>58</v>
          </cell>
          <cell r="C88">
            <v>3601.11</v>
          </cell>
          <cell r="E88">
            <v>2634.55</v>
          </cell>
        </row>
        <row r="89">
          <cell r="B89" t="str">
            <v>6</v>
          </cell>
          <cell r="C89">
            <v>4931.41</v>
          </cell>
          <cell r="E89">
            <v>2634.55</v>
          </cell>
          <cell r="F89">
            <v>5300</v>
          </cell>
        </row>
        <row r="90">
          <cell r="B90" t="str">
            <v>60</v>
          </cell>
          <cell r="C90">
            <v>0.86</v>
          </cell>
          <cell r="E90">
            <v>2634.55</v>
          </cell>
        </row>
        <row r="91">
          <cell r="B91" t="str">
            <v>61</v>
          </cell>
          <cell r="D91">
            <v>159.54</v>
          </cell>
          <cell r="E91">
            <v>2634.55</v>
          </cell>
          <cell r="F91">
            <v>2635</v>
          </cell>
        </row>
        <row r="92">
          <cell r="B92" t="str">
            <v>62</v>
          </cell>
          <cell r="C92">
            <v>21076.36</v>
          </cell>
          <cell r="E92">
            <v>2634.55</v>
          </cell>
        </row>
        <row r="93">
          <cell r="B93" t="str">
            <v>63</v>
          </cell>
          <cell r="C93">
            <v>829.36</v>
          </cell>
          <cell r="E93">
            <v>2634.55</v>
          </cell>
        </row>
        <row r="94">
          <cell r="B94" t="str">
            <v>64</v>
          </cell>
          <cell r="E94">
            <v>2634.55</v>
          </cell>
          <cell r="F94">
            <v>2634.55</v>
          </cell>
        </row>
        <row r="95">
          <cell r="B95" t="str">
            <v>65</v>
          </cell>
          <cell r="C95">
            <v>5269.1</v>
          </cell>
          <cell r="E95">
            <v>2634.55</v>
          </cell>
        </row>
        <row r="96">
          <cell r="B96" t="str">
            <v>66</v>
          </cell>
          <cell r="E96">
            <v>2634.55</v>
          </cell>
          <cell r="F96">
            <v>2634.55</v>
          </cell>
        </row>
        <row r="97">
          <cell r="B97" t="str">
            <v>67</v>
          </cell>
          <cell r="D97">
            <v>3847.34</v>
          </cell>
          <cell r="E97">
            <v>2634.55</v>
          </cell>
        </row>
        <row r="98">
          <cell r="B98" t="str">
            <v>68</v>
          </cell>
          <cell r="C98">
            <v>278831.46000000002</v>
          </cell>
          <cell r="E98">
            <v>2634.55</v>
          </cell>
        </row>
        <row r="99">
          <cell r="B99" t="str">
            <v>69</v>
          </cell>
          <cell r="C99">
            <v>278831.46000000002</v>
          </cell>
          <cell r="E99">
            <v>2634.55</v>
          </cell>
        </row>
        <row r="100">
          <cell r="B100" t="str">
            <v>7</v>
          </cell>
          <cell r="D100">
            <v>2634.55</v>
          </cell>
          <cell r="E100">
            <v>2634.55</v>
          </cell>
        </row>
        <row r="101">
          <cell r="B101" t="str">
            <v>70</v>
          </cell>
          <cell r="C101">
            <v>2634.55</v>
          </cell>
          <cell r="E101">
            <v>2634.55</v>
          </cell>
          <cell r="F101">
            <v>2634.55</v>
          </cell>
        </row>
        <row r="102">
          <cell r="B102" t="str">
            <v>71</v>
          </cell>
          <cell r="C102">
            <v>2634.55</v>
          </cell>
          <cell r="E102">
            <v>2634.55</v>
          </cell>
        </row>
        <row r="103">
          <cell r="B103" t="str">
            <v>73</v>
          </cell>
          <cell r="C103">
            <v>2963.51</v>
          </cell>
          <cell r="E103">
            <v>2634.55</v>
          </cell>
          <cell r="F103">
            <v>2700</v>
          </cell>
        </row>
        <row r="104">
          <cell r="B104" t="str">
            <v>74</v>
          </cell>
          <cell r="C104">
            <v>2420.59</v>
          </cell>
          <cell r="E104">
            <v>2634.55</v>
          </cell>
          <cell r="F104">
            <v>10000</v>
          </cell>
        </row>
        <row r="105">
          <cell r="B105" t="str">
            <v>75</v>
          </cell>
          <cell r="D105">
            <v>15111.14</v>
          </cell>
          <cell r="E105">
            <v>2634.55</v>
          </cell>
          <cell r="F105">
            <v>2634.55</v>
          </cell>
        </row>
        <row r="106">
          <cell r="B106" t="str">
            <v>76</v>
          </cell>
          <cell r="D106">
            <v>8740.0400000000009</v>
          </cell>
          <cell r="E106">
            <v>2634.55</v>
          </cell>
        </row>
        <row r="107">
          <cell r="B107" t="str">
            <v>77</v>
          </cell>
          <cell r="D107">
            <v>16.04</v>
          </cell>
          <cell r="E107">
            <v>2634.55</v>
          </cell>
        </row>
        <row r="108">
          <cell r="B108" t="str">
            <v>78</v>
          </cell>
          <cell r="C108">
            <v>5269.1</v>
          </cell>
          <cell r="E108">
            <v>2634.55</v>
          </cell>
          <cell r="F108">
            <v>2634.55</v>
          </cell>
        </row>
        <row r="109">
          <cell r="B109" t="str">
            <v>79</v>
          </cell>
          <cell r="C109">
            <v>390.24</v>
          </cell>
          <cell r="E109">
            <v>2634.55</v>
          </cell>
        </row>
        <row r="110">
          <cell r="B110" t="str">
            <v>8</v>
          </cell>
          <cell r="C110">
            <v>211651.41</v>
          </cell>
          <cell r="E110">
            <v>2634.55</v>
          </cell>
        </row>
        <row r="111">
          <cell r="B111" t="str">
            <v>80</v>
          </cell>
          <cell r="D111">
            <v>744.84</v>
          </cell>
          <cell r="E111">
            <v>2634.55</v>
          </cell>
          <cell r="F111">
            <v>2600</v>
          </cell>
        </row>
        <row r="112">
          <cell r="B112" t="str">
            <v>81</v>
          </cell>
          <cell r="D112">
            <v>1390.76</v>
          </cell>
          <cell r="E112">
            <v>2634.55</v>
          </cell>
        </row>
        <row r="113">
          <cell r="B113" t="str">
            <v>82</v>
          </cell>
          <cell r="C113">
            <v>7903.4</v>
          </cell>
          <cell r="E113">
            <v>2634.55</v>
          </cell>
        </row>
        <row r="114">
          <cell r="B114" t="str">
            <v>83</v>
          </cell>
          <cell r="D114">
            <v>3065.35</v>
          </cell>
          <cell r="E114">
            <v>2634.55</v>
          </cell>
        </row>
        <row r="115">
          <cell r="B115" t="str">
            <v>84</v>
          </cell>
          <cell r="D115">
            <v>2940.64</v>
          </cell>
          <cell r="E115">
            <v>2634.55</v>
          </cell>
          <cell r="F115">
            <v>5420</v>
          </cell>
        </row>
        <row r="116">
          <cell r="B116" t="str">
            <v>85</v>
          </cell>
          <cell r="D116">
            <v>1558.63</v>
          </cell>
          <cell r="E116">
            <v>2634.55</v>
          </cell>
        </row>
        <row r="117">
          <cell r="B117" t="str">
            <v>86</v>
          </cell>
          <cell r="D117">
            <v>24548.01</v>
          </cell>
          <cell r="E117">
            <v>2634.55</v>
          </cell>
        </row>
        <row r="118">
          <cell r="B118" t="str">
            <v>87</v>
          </cell>
          <cell r="C118">
            <v>7903.65</v>
          </cell>
          <cell r="E118">
            <v>2634.55</v>
          </cell>
        </row>
        <row r="119">
          <cell r="B119" t="str">
            <v>88</v>
          </cell>
          <cell r="D119">
            <v>5.35</v>
          </cell>
          <cell r="E119">
            <v>2634.55</v>
          </cell>
          <cell r="F119">
            <v>2635</v>
          </cell>
        </row>
        <row r="120">
          <cell r="B120" t="str">
            <v>89</v>
          </cell>
          <cell r="E120">
            <v>2634.55</v>
          </cell>
        </row>
        <row r="121">
          <cell r="B121" t="str">
            <v>9</v>
          </cell>
          <cell r="D121">
            <v>364.24</v>
          </cell>
          <cell r="E121">
            <v>2634.55</v>
          </cell>
          <cell r="F121">
            <v>2500</v>
          </cell>
        </row>
        <row r="122">
          <cell r="B122" t="str">
            <v>90</v>
          </cell>
          <cell r="D122">
            <v>58.15</v>
          </cell>
          <cell r="E122">
            <v>2634.55</v>
          </cell>
        </row>
        <row r="123">
          <cell r="B123" t="str">
            <v>91</v>
          </cell>
          <cell r="D123">
            <v>5111.67</v>
          </cell>
          <cell r="E123">
            <v>2634.55</v>
          </cell>
          <cell r="F123">
            <v>2700</v>
          </cell>
        </row>
        <row r="124">
          <cell r="B124" t="str">
            <v>92</v>
          </cell>
          <cell r="D124">
            <v>1519.94</v>
          </cell>
          <cell r="E124">
            <v>2634.55</v>
          </cell>
        </row>
        <row r="125">
          <cell r="B125" t="str">
            <v>93</v>
          </cell>
          <cell r="C125">
            <v>157429.06</v>
          </cell>
          <cell r="E125">
            <v>2634.55</v>
          </cell>
        </row>
        <row r="126">
          <cell r="B126" t="str">
            <v>94</v>
          </cell>
          <cell r="C126">
            <v>18441.849999999999</v>
          </cell>
          <cell r="E126">
            <v>2634.55</v>
          </cell>
        </row>
        <row r="127">
          <cell r="B127" t="str">
            <v>95</v>
          </cell>
          <cell r="D127">
            <v>8165.04</v>
          </cell>
          <cell r="E127">
            <v>2634.55</v>
          </cell>
          <cell r="F127">
            <v>2635</v>
          </cell>
        </row>
        <row r="128">
          <cell r="B128" t="str">
            <v>96</v>
          </cell>
          <cell r="C128">
            <v>3909.06</v>
          </cell>
          <cell r="E128">
            <v>2634.55</v>
          </cell>
        </row>
        <row r="129">
          <cell r="B129" t="str">
            <v>97</v>
          </cell>
          <cell r="C129">
            <v>4603.0600000000004</v>
          </cell>
          <cell r="E129">
            <v>2634.55</v>
          </cell>
        </row>
        <row r="130">
          <cell r="B130" t="str">
            <v>98</v>
          </cell>
          <cell r="C130">
            <v>6700.06</v>
          </cell>
          <cell r="E130">
            <v>2634.55</v>
          </cell>
          <cell r="F130">
            <v>7000</v>
          </cell>
        </row>
        <row r="131">
          <cell r="B131" t="str">
            <v>99</v>
          </cell>
          <cell r="D131">
            <v>990.9</v>
          </cell>
          <cell r="E131">
            <v>2634.55</v>
          </cell>
          <cell r="F131">
            <v>2700</v>
          </cell>
        </row>
        <row r="132">
          <cell r="B132" t="str">
            <v>137</v>
          </cell>
          <cell r="E132">
            <v>2634.55</v>
          </cell>
        </row>
      </sheetData>
      <sheetData sheetId="2">
        <row r="1">
          <cell r="B1" t="str">
            <v/>
          </cell>
          <cell r="C1" t="str">
            <v>Задолженность</v>
          </cell>
          <cell r="D1" t="str">
            <v>Переплата</v>
          </cell>
          <cell r="E1" t="str">
            <v>Начислено</v>
          </cell>
          <cell r="F1" t="str">
            <v>Оплачено</v>
          </cell>
        </row>
        <row r="2">
          <cell r="B2" t="str">
            <v>1</v>
          </cell>
          <cell r="C2">
            <v>18382.810000000001</v>
          </cell>
          <cell r="E2">
            <v>2634.55</v>
          </cell>
        </row>
        <row r="3">
          <cell r="B3" t="str">
            <v>10</v>
          </cell>
          <cell r="D3">
            <v>230.19</v>
          </cell>
          <cell r="E3">
            <v>2634.55</v>
          </cell>
          <cell r="F3">
            <v>2500</v>
          </cell>
        </row>
        <row r="4">
          <cell r="B4" t="str">
            <v>100</v>
          </cell>
          <cell r="C4">
            <v>2441.85</v>
          </cell>
          <cell r="E4">
            <v>2634.55</v>
          </cell>
        </row>
        <row r="5">
          <cell r="B5" t="str">
            <v>101</v>
          </cell>
          <cell r="E5">
            <v>2634.55</v>
          </cell>
          <cell r="F5">
            <v>2634.55</v>
          </cell>
        </row>
        <row r="6">
          <cell r="B6" t="str">
            <v>102</v>
          </cell>
          <cell r="D6">
            <v>1474.24</v>
          </cell>
          <cell r="E6">
            <v>2634.55</v>
          </cell>
          <cell r="F6">
            <v>3000</v>
          </cell>
        </row>
        <row r="7">
          <cell r="B7" t="str">
            <v>103</v>
          </cell>
          <cell r="D7">
            <v>12029.89</v>
          </cell>
          <cell r="E7">
            <v>2634.55</v>
          </cell>
        </row>
        <row r="8">
          <cell r="B8" t="str">
            <v>104</v>
          </cell>
          <cell r="C8">
            <v>1782.91</v>
          </cell>
          <cell r="E8">
            <v>2634.55</v>
          </cell>
        </row>
        <row r="9">
          <cell r="B9" t="str">
            <v>105</v>
          </cell>
          <cell r="C9">
            <v>34249.15</v>
          </cell>
          <cell r="E9">
            <v>2634.55</v>
          </cell>
        </row>
        <row r="10">
          <cell r="B10" t="str">
            <v>106</v>
          </cell>
          <cell r="C10">
            <v>2634.55</v>
          </cell>
          <cell r="E10">
            <v>2634.55</v>
          </cell>
        </row>
        <row r="11">
          <cell r="B11" t="str">
            <v>107</v>
          </cell>
          <cell r="C11">
            <v>5387.18</v>
          </cell>
          <cell r="E11">
            <v>2634.55</v>
          </cell>
          <cell r="F11">
            <v>5269.1</v>
          </cell>
        </row>
        <row r="12">
          <cell r="B12" t="str">
            <v>108</v>
          </cell>
          <cell r="D12">
            <v>5269.1</v>
          </cell>
          <cell r="E12">
            <v>2634.55</v>
          </cell>
        </row>
        <row r="13">
          <cell r="B13" t="str">
            <v>109</v>
          </cell>
          <cell r="D13">
            <v>10174.81</v>
          </cell>
          <cell r="E13">
            <v>2634.55</v>
          </cell>
        </row>
        <row r="14">
          <cell r="B14" t="str">
            <v>11</v>
          </cell>
          <cell r="D14">
            <v>10044.040000000001</v>
          </cell>
          <cell r="E14">
            <v>2634.55</v>
          </cell>
        </row>
        <row r="15">
          <cell r="B15" t="str">
            <v>110</v>
          </cell>
          <cell r="D15">
            <v>11193.79</v>
          </cell>
          <cell r="E15">
            <v>2634.55</v>
          </cell>
          <cell r="F15">
            <v>7969</v>
          </cell>
        </row>
        <row r="16">
          <cell r="B16" t="str">
            <v>111</v>
          </cell>
          <cell r="C16">
            <v>5198.76</v>
          </cell>
          <cell r="E16">
            <v>2634.55</v>
          </cell>
          <cell r="F16">
            <v>5000</v>
          </cell>
        </row>
        <row r="17">
          <cell r="B17" t="str">
            <v>112</v>
          </cell>
          <cell r="D17">
            <v>3110.66</v>
          </cell>
          <cell r="E17">
            <v>2634.55</v>
          </cell>
          <cell r="F17">
            <v>2234.5500000000002</v>
          </cell>
        </row>
        <row r="18">
          <cell r="B18" t="str">
            <v>113</v>
          </cell>
          <cell r="C18">
            <v>240178.01</v>
          </cell>
          <cell r="E18">
            <v>2634.55</v>
          </cell>
        </row>
        <row r="19">
          <cell r="B19" t="str">
            <v>114</v>
          </cell>
          <cell r="C19">
            <v>2634.55</v>
          </cell>
          <cell r="E19">
            <v>2634.55</v>
          </cell>
        </row>
        <row r="20">
          <cell r="B20" t="str">
            <v>115</v>
          </cell>
          <cell r="E20">
            <v>2634.55</v>
          </cell>
          <cell r="F20">
            <v>2634.55</v>
          </cell>
        </row>
        <row r="21">
          <cell r="B21" t="str">
            <v>116</v>
          </cell>
          <cell r="E21">
            <v>2634.55</v>
          </cell>
          <cell r="F21">
            <v>2634.55</v>
          </cell>
        </row>
        <row r="22">
          <cell r="B22" t="str">
            <v>117</v>
          </cell>
          <cell r="E22">
            <v>2634.55</v>
          </cell>
          <cell r="F22">
            <v>2634.55</v>
          </cell>
        </row>
        <row r="23">
          <cell r="B23" t="str">
            <v>118</v>
          </cell>
          <cell r="E23">
            <v>2634.55</v>
          </cell>
          <cell r="F23">
            <v>2634.55</v>
          </cell>
        </row>
        <row r="24">
          <cell r="B24" t="str">
            <v>119</v>
          </cell>
          <cell r="C24">
            <v>2634.55</v>
          </cell>
          <cell r="E24">
            <v>2634.55</v>
          </cell>
          <cell r="F24">
            <v>2634.55</v>
          </cell>
        </row>
        <row r="25">
          <cell r="B25" t="str">
            <v>12</v>
          </cell>
          <cell r="D25">
            <v>4757.1899999999996</v>
          </cell>
          <cell r="E25">
            <v>2634.55</v>
          </cell>
        </row>
        <row r="26">
          <cell r="B26" t="str">
            <v>120</v>
          </cell>
          <cell r="D26">
            <v>26595.64</v>
          </cell>
          <cell r="E26">
            <v>2634.55</v>
          </cell>
        </row>
        <row r="27">
          <cell r="B27" t="str">
            <v>121</v>
          </cell>
          <cell r="C27">
            <v>4387.0200000000004</v>
          </cell>
          <cell r="E27">
            <v>2634.55</v>
          </cell>
          <cell r="F27">
            <v>8000</v>
          </cell>
        </row>
        <row r="28">
          <cell r="B28" t="str">
            <v>122</v>
          </cell>
          <cell r="C28">
            <v>997.76</v>
          </cell>
          <cell r="E28">
            <v>2634.55</v>
          </cell>
          <cell r="F28">
            <v>2700</v>
          </cell>
        </row>
        <row r="29">
          <cell r="B29" t="str">
            <v>123</v>
          </cell>
          <cell r="D29">
            <v>7903.65</v>
          </cell>
          <cell r="E29">
            <v>2634.55</v>
          </cell>
        </row>
        <row r="30">
          <cell r="B30" t="str">
            <v>124</v>
          </cell>
          <cell r="D30">
            <v>5836.64</v>
          </cell>
          <cell r="E30">
            <v>2634.55</v>
          </cell>
          <cell r="F30">
            <v>2700</v>
          </cell>
        </row>
        <row r="31">
          <cell r="B31" t="str">
            <v>1251</v>
          </cell>
          <cell r="C31">
            <v>106168.1</v>
          </cell>
          <cell r="E31">
            <v>2634.55</v>
          </cell>
        </row>
        <row r="32">
          <cell r="B32" t="str">
            <v>1252</v>
          </cell>
          <cell r="C32">
            <v>4390.8999999999996</v>
          </cell>
          <cell r="E32">
            <v>878.18</v>
          </cell>
        </row>
        <row r="33">
          <cell r="B33" t="str">
            <v>126</v>
          </cell>
          <cell r="C33">
            <v>149.11000000000001</v>
          </cell>
          <cell r="E33">
            <v>2634.55</v>
          </cell>
        </row>
        <row r="34">
          <cell r="B34" t="str">
            <v>127</v>
          </cell>
          <cell r="C34">
            <v>2600.21</v>
          </cell>
          <cell r="E34">
            <v>2634.55</v>
          </cell>
          <cell r="F34">
            <v>5300</v>
          </cell>
        </row>
        <row r="35">
          <cell r="B35" t="str">
            <v>128</v>
          </cell>
          <cell r="C35">
            <v>194309.51</v>
          </cell>
          <cell r="E35">
            <v>2634.55</v>
          </cell>
        </row>
        <row r="36">
          <cell r="B36" t="str">
            <v>1291</v>
          </cell>
          <cell r="C36">
            <v>2632.75</v>
          </cell>
          <cell r="E36">
            <v>2634.55</v>
          </cell>
        </row>
        <row r="37">
          <cell r="B37" t="str">
            <v>1292</v>
          </cell>
          <cell r="C37">
            <v>20525.55</v>
          </cell>
          <cell r="E37">
            <v>2634.55</v>
          </cell>
        </row>
        <row r="38">
          <cell r="B38" t="str">
            <v>13</v>
          </cell>
          <cell r="C38">
            <v>7929.37</v>
          </cell>
          <cell r="E38">
            <v>2634.55</v>
          </cell>
        </row>
        <row r="39">
          <cell r="B39" t="str">
            <v>130</v>
          </cell>
          <cell r="C39">
            <v>2158.46</v>
          </cell>
          <cell r="E39">
            <v>2634.55</v>
          </cell>
        </row>
        <row r="40">
          <cell r="B40" t="str">
            <v>131</v>
          </cell>
          <cell r="C40">
            <v>7486.61</v>
          </cell>
          <cell r="E40">
            <v>2634.55</v>
          </cell>
          <cell r="F40">
            <v>3000</v>
          </cell>
        </row>
        <row r="41">
          <cell r="B41" t="str">
            <v>132</v>
          </cell>
          <cell r="C41">
            <v>4644.6499999999996</v>
          </cell>
          <cell r="E41">
            <v>2634.55</v>
          </cell>
          <cell r="F41">
            <v>6420</v>
          </cell>
        </row>
        <row r="42">
          <cell r="B42" t="str">
            <v>133</v>
          </cell>
          <cell r="C42">
            <v>8172.75</v>
          </cell>
          <cell r="E42">
            <v>2634.55</v>
          </cell>
          <cell r="F42">
            <v>7500</v>
          </cell>
        </row>
        <row r="43">
          <cell r="B43" t="str">
            <v>134</v>
          </cell>
          <cell r="C43">
            <v>28.61</v>
          </cell>
          <cell r="E43">
            <v>2634.55</v>
          </cell>
          <cell r="F43">
            <v>10540</v>
          </cell>
        </row>
        <row r="44">
          <cell r="B44" t="str">
            <v>135</v>
          </cell>
          <cell r="C44">
            <v>2634.55</v>
          </cell>
          <cell r="E44">
            <v>2634.55</v>
          </cell>
        </row>
        <row r="45">
          <cell r="B45" t="str">
            <v>136</v>
          </cell>
          <cell r="C45">
            <v>2634.55</v>
          </cell>
          <cell r="E45">
            <v>2634.55</v>
          </cell>
        </row>
        <row r="46">
          <cell r="B46" t="str">
            <v>14</v>
          </cell>
          <cell r="C46">
            <v>5269.1</v>
          </cell>
          <cell r="E46">
            <v>2634.55</v>
          </cell>
          <cell r="F46">
            <v>7903.65</v>
          </cell>
        </row>
        <row r="47">
          <cell r="B47" t="str">
            <v>15</v>
          </cell>
          <cell r="C47">
            <v>2575.5100000000002</v>
          </cell>
          <cell r="E47">
            <v>2634.55</v>
          </cell>
          <cell r="F47">
            <v>2634.55</v>
          </cell>
        </row>
        <row r="48">
          <cell r="B48" t="str">
            <v>16</v>
          </cell>
          <cell r="D48">
            <v>18240.54</v>
          </cell>
          <cell r="E48">
            <v>2634.55</v>
          </cell>
          <cell r="F48">
            <v>3000</v>
          </cell>
        </row>
        <row r="49">
          <cell r="B49" t="str">
            <v>18</v>
          </cell>
          <cell r="C49">
            <v>2634.55</v>
          </cell>
          <cell r="E49">
            <v>2634.55</v>
          </cell>
        </row>
        <row r="50">
          <cell r="B50" t="str">
            <v>19</v>
          </cell>
          <cell r="C50">
            <v>5164.96</v>
          </cell>
          <cell r="E50">
            <v>2634.55</v>
          </cell>
        </row>
        <row r="51">
          <cell r="B51" t="str">
            <v>2</v>
          </cell>
          <cell r="D51">
            <v>1727.94</v>
          </cell>
          <cell r="E51">
            <v>2634.55</v>
          </cell>
          <cell r="F51">
            <v>906.61</v>
          </cell>
        </row>
        <row r="52">
          <cell r="B52" t="str">
            <v>21</v>
          </cell>
          <cell r="C52">
            <v>2634.55</v>
          </cell>
          <cell r="E52">
            <v>2634.55</v>
          </cell>
          <cell r="F52">
            <v>5269.1</v>
          </cell>
        </row>
        <row r="53">
          <cell r="B53" t="str">
            <v>22</v>
          </cell>
          <cell r="C53">
            <v>8808.81</v>
          </cell>
          <cell r="E53">
            <v>2634.55</v>
          </cell>
        </row>
        <row r="54">
          <cell r="B54" t="str">
            <v>23</v>
          </cell>
          <cell r="C54">
            <v>5248.81</v>
          </cell>
          <cell r="E54">
            <v>2634.55</v>
          </cell>
        </row>
        <row r="55">
          <cell r="B55" t="str">
            <v>25</v>
          </cell>
          <cell r="D55">
            <v>5365.45</v>
          </cell>
          <cell r="E55">
            <v>2634.55</v>
          </cell>
        </row>
        <row r="56">
          <cell r="B56" t="str">
            <v>26</v>
          </cell>
          <cell r="D56">
            <v>23718.15</v>
          </cell>
          <cell r="E56">
            <v>2634.55</v>
          </cell>
        </row>
        <row r="57">
          <cell r="B57" t="str">
            <v>27</v>
          </cell>
          <cell r="D57">
            <v>1705.73</v>
          </cell>
          <cell r="E57">
            <v>2634.55</v>
          </cell>
          <cell r="F57">
            <v>5934.55</v>
          </cell>
        </row>
        <row r="58">
          <cell r="B58" t="str">
            <v>28</v>
          </cell>
          <cell r="C58">
            <v>2610.9499999999998</v>
          </cell>
          <cell r="E58">
            <v>2634.55</v>
          </cell>
          <cell r="F58">
            <v>5100</v>
          </cell>
        </row>
        <row r="59">
          <cell r="B59" t="str">
            <v>29</v>
          </cell>
          <cell r="C59">
            <v>538.20000000000005</v>
          </cell>
          <cell r="E59">
            <v>2634.55</v>
          </cell>
          <cell r="F59">
            <v>3173</v>
          </cell>
        </row>
        <row r="60">
          <cell r="B60" t="str">
            <v>3</v>
          </cell>
          <cell r="D60">
            <v>1297.04</v>
          </cell>
          <cell r="E60">
            <v>2634.55</v>
          </cell>
          <cell r="F60">
            <v>2700</v>
          </cell>
        </row>
        <row r="61">
          <cell r="B61" t="str">
            <v>31</v>
          </cell>
          <cell r="E61">
            <v>2634.55</v>
          </cell>
        </row>
        <row r="62">
          <cell r="B62" t="str">
            <v>32</v>
          </cell>
          <cell r="C62">
            <v>2634.55</v>
          </cell>
          <cell r="E62">
            <v>2634.55</v>
          </cell>
          <cell r="F62">
            <v>5269.1</v>
          </cell>
        </row>
        <row r="63">
          <cell r="B63" t="str">
            <v>33</v>
          </cell>
          <cell r="C63">
            <v>2634.55</v>
          </cell>
          <cell r="E63">
            <v>2634.55</v>
          </cell>
        </row>
        <row r="64">
          <cell r="B64" t="str">
            <v>34</v>
          </cell>
          <cell r="C64">
            <v>2170.56</v>
          </cell>
          <cell r="E64">
            <v>2634.55</v>
          </cell>
          <cell r="F64">
            <v>4805.1099999999997</v>
          </cell>
        </row>
        <row r="65">
          <cell r="B65" t="str">
            <v>35</v>
          </cell>
          <cell r="C65">
            <v>470.66</v>
          </cell>
          <cell r="E65">
            <v>2634.55</v>
          </cell>
          <cell r="F65">
            <v>2700</v>
          </cell>
        </row>
        <row r="66">
          <cell r="B66" t="str">
            <v>36</v>
          </cell>
          <cell r="C66">
            <v>60.36</v>
          </cell>
          <cell r="E66">
            <v>2634.55</v>
          </cell>
        </row>
        <row r="67">
          <cell r="B67" t="str">
            <v>37</v>
          </cell>
          <cell r="D67">
            <v>4081.09</v>
          </cell>
          <cell r="E67">
            <v>2634.55</v>
          </cell>
        </row>
        <row r="68">
          <cell r="B68" t="str">
            <v>38</v>
          </cell>
          <cell r="C68">
            <v>2634.55</v>
          </cell>
          <cell r="E68">
            <v>2634.55</v>
          </cell>
          <cell r="F68">
            <v>5269.1</v>
          </cell>
        </row>
        <row r="69">
          <cell r="B69" t="str">
            <v>39</v>
          </cell>
          <cell r="C69">
            <v>3672.75</v>
          </cell>
          <cell r="E69">
            <v>2634.55</v>
          </cell>
          <cell r="F69">
            <v>5000</v>
          </cell>
        </row>
        <row r="70">
          <cell r="B70" t="str">
            <v>4</v>
          </cell>
          <cell r="C70">
            <v>14297.56</v>
          </cell>
          <cell r="E70">
            <v>2634.55</v>
          </cell>
        </row>
        <row r="71">
          <cell r="B71" t="str">
            <v>40</v>
          </cell>
          <cell r="C71">
            <v>2233.6999999999998</v>
          </cell>
          <cell r="E71">
            <v>2634.55</v>
          </cell>
          <cell r="F71">
            <v>2650</v>
          </cell>
        </row>
        <row r="72">
          <cell r="B72" t="str">
            <v>42</v>
          </cell>
          <cell r="C72">
            <v>5269.1</v>
          </cell>
          <cell r="E72">
            <v>2634.55</v>
          </cell>
        </row>
        <row r="73">
          <cell r="B73" t="str">
            <v>43</v>
          </cell>
          <cell r="D73">
            <v>6128.36</v>
          </cell>
          <cell r="E73">
            <v>2634.55</v>
          </cell>
          <cell r="F73">
            <v>3000</v>
          </cell>
        </row>
        <row r="74">
          <cell r="B74" t="str">
            <v>44</v>
          </cell>
          <cell r="C74">
            <v>2538.1999999999998</v>
          </cell>
          <cell r="E74">
            <v>2634.55</v>
          </cell>
          <cell r="F74">
            <v>2634.55</v>
          </cell>
        </row>
        <row r="75">
          <cell r="B75" t="str">
            <v>45</v>
          </cell>
          <cell r="C75">
            <v>2616.61</v>
          </cell>
          <cell r="E75">
            <v>2634.55</v>
          </cell>
          <cell r="F75">
            <v>2634.55</v>
          </cell>
        </row>
        <row r="76">
          <cell r="B76" t="str">
            <v>46</v>
          </cell>
          <cell r="D76">
            <v>2380.54</v>
          </cell>
          <cell r="E76">
            <v>2634.55</v>
          </cell>
        </row>
        <row r="77">
          <cell r="B77" t="str">
            <v>47</v>
          </cell>
          <cell r="C77">
            <v>2436.5500000000002</v>
          </cell>
          <cell r="E77">
            <v>2634.55</v>
          </cell>
          <cell r="F77">
            <v>5071.1000000000004</v>
          </cell>
        </row>
        <row r="78">
          <cell r="B78" t="str">
            <v>49</v>
          </cell>
          <cell r="C78">
            <v>3082.26</v>
          </cell>
          <cell r="E78">
            <v>2634.55</v>
          </cell>
        </row>
        <row r="79">
          <cell r="B79" t="str">
            <v>5</v>
          </cell>
          <cell r="D79">
            <v>1756.87</v>
          </cell>
          <cell r="E79">
            <v>2634.55</v>
          </cell>
          <cell r="F79">
            <v>2700</v>
          </cell>
        </row>
        <row r="80">
          <cell r="B80" t="str">
            <v>50</v>
          </cell>
          <cell r="D80">
            <v>8573.0400000000009</v>
          </cell>
          <cell r="E80">
            <v>2634.55</v>
          </cell>
          <cell r="F80">
            <v>2650</v>
          </cell>
        </row>
        <row r="81">
          <cell r="B81" t="str">
            <v>51</v>
          </cell>
          <cell r="C81">
            <v>1505.82</v>
          </cell>
          <cell r="E81">
            <v>2634.55</v>
          </cell>
          <cell r="F81">
            <v>2700</v>
          </cell>
        </row>
        <row r="82">
          <cell r="B82" t="str">
            <v>52</v>
          </cell>
          <cell r="C82">
            <v>7152.8</v>
          </cell>
          <cell r="E82">
            <v>2634.55</v>
          </cell>
        </row>
        <row r="83">
          <cell r="B83" t="str">
            <v>53</v>
          </cell>
          <cell r="D83">
            <v>15772.34</v>
          </cell>
          <cell r="E83">
            <v>2634.55</v>
          </cell>
        </row>
        <row r="84">
          <cell r="B84" t="str">
            <v>54</v>
          </cell>
          <cell r="C84">
            <v>4035.15</v>
          </cell>
          <cell r="E84">
            <v>2634.55</v>
          </cell>
          <cell r="F84">
            <v>7000</v>
          </cell>
        </row>
        <row r="85">
          <cell r="B85" t="str">
            <v>55</v>
          </cell>
          <cell r="C85">
            <v>3260.06</v>
          </cell>
          <cell r="E85">
            <v>2634.55</v>
          </cell>
        </row>
        <row r="86">
          <cell r="B86" t="str">
            <v>56</v>
          </cell>
          <cell r="D86">
            <v>4830.34</v>
          </cell>
          <cell r="E86">
            <v>2634.55</v>
          </cell>
          <cell r="F86">
            <v>3000</v>
          </cell>
        </row>
        <row r="87">
          <cell r="B87" t="str">
            <v>57</v>
          </cell>
          <cell r="D87">
            <v>2356.58</v>
          </cell>
          <cell r="E87">
            <v>5269.1</v>
          </cell>
        </row>
        <row r="88">
          <cell r="B88" t="str">
            <v>58</v>
          </cell>
          <cell r="C88">
            <v>6235.66</v>
          </cell>
          <cell r="E88">
            <v>2634.55</v>
          </cell>
        </row>
        <row r="89">
          <cell r="B89" t="str">
            <v>6</v>
          </cell>
          <cell r="C89">
            <v>2265.96</v>
          </cell>
          <cell r="E89">
            <v>2634.55</v>
          </cell>
        </row>
        <row r="90">
          <cell r="B90" t="str">
            <v>60</v>
          </cell>
          <cell r="C90">
            <v>2635.41</v>
          </cell>
          <cell r="E90">
            <v>2634.55</v>
          </cell>
          <cell r="F90">
            <v>5500</v>
          </cell>
        </row>
        <row r="91">
          <cell r="B91" t="str">
            <v>61</v>
          </cell>
          <cell r="D91">
            <v>159.99</v>
          </cell>
          <cell r="E91">
            <v>2634.55</v>
          </cell>
          <cell r="F91">
            <v>2635</v>
          </cell>
        </row>
        <row r="92">
          <cell r="B92" t="str">
            <v>62</v>
          </cell>
          <cell r="C92">
            <v>23710.91</v>
          </cell>
          <cell r="E92">
            <v>2634.55</v>
          </cell>
        </row>
        <row r="93">
          <cell r="B93" t="str">
            <v>63</v>
          </cell>
          <cell r="C93">
            <v>3463.91</v>
          </cell>
          <cell r="E93">
            <v>2634.55</v>
          </cell>
        </row>
        <row r="94">
          <cell r="B94" t="str">
            <v>64</v>
          </cell>
          <cell r="E94">
            <v>2634.55</v>
          </cell>
          <cell r="F94">
            <v>2634.55</v>
          </cell>
        </row>
        <row r="95">
          <cell r="B95" t="str">
            <v>65</v>
          </cell>
          <cell r="C95">
            <v>7903.65</v>
          </cell>
          <cell r="E95">
            <v>2634.55</v>
          </cell>
        </row>
        <row r="96">
          <cell r="B96" t="str">
            <v>66</v>
          </cell>
          <cell r="E96">
            <v>2634.55</v>
          </cell>
          <cell r="F96">
            <v>2634.55</v>
          </cell>
        </row>
        <row r="97">
          <cell r="B97" t="str">
            <v>67</v>
          </cell>
          <cell r="D97">
            <v>1212.79</v>
          </cell>
          <cell r="E97">
            <v>2634.55</v>
          </cell>
          <cell r="F97">
            <v>5000</v>
          </cell>
        </row>
        <row r="98">
          <cell r="B98" t="str">
            <v>68</v>
          </cell>
          <cell r="C98">
            <v>281466.01</v>
          </cell>
          <cell r="E98">
            <v>2634.55</v>
          </cell>
        </row>
        <row r="99">
          <cell r="B99" t="str">
            <v>69</v>
          </cell>
          <cell r="C99">
            <v>281466.01</v>
          </cell>
          <cell r="E99">
            <v>2634.55</v>
          </cell>
        </row>
        <row r="100">
          <cell r="B100" t="str">
            <v>7</v>
          </cell>
          <cell r="E100">
            <v>2634.55</v>
          </cell>
          <cell r="F100">
            <v>15807.3</v>
          </cell>
        </row>
        <row r="101">
          <cell r="B101" t="str">
            <v>70</v>
          </cell>
          <cell r="C101">
            <v>2634.55</v>
          </cell>
          <cell r="E101">
            <v>2634.55</v>
          </cell>
        </row>
        <row r="102">
          <cell r="B102" t="str">
            <v>71</v>
          </cell>
          <cell r="C102">
            <v>5269.1</v>
          </cell>
          <cell r="E102">
            <v>2634.55</v>
          </cell>
          <cell r="F102">
            <v>7903.65</v>
          </cell>
        </row>
        <row r="103">
          <cell r="B103" t="str">
            <v>73</v>
          </cell>
          <cell r="C103">
            <v>2898.06</v>
          </cell>
          <cell r="E103">
            <v>2634.55</v>
          </cell>
          <cell r="F103">
            <v>5700</v>
          </cell>
        </row>
        <row r="104">
          <cell r="B104" t="str">
            <v>74</v>
          </cell>
          <cell r="D104">
            <v>4944.8599999999997</v>
          </cell>
          <cell r="E104">
            <v>2634.55</v>
          </cell>
        </row>
        <row r="105">
          <cell r="B105" t="str">
            <v>75</v>
          </cell>
          <cell r="D105">
            <v>15111.14</v>
          </cell>
          <cell r="E105">
            <v>2634.55</v>
          </cell>
        </row>
        <row r="106">
          <cell r="B106" t="str">
            <v>76</v>
          </cell>
          <cell r="D106">
            <v>6105.49</v>
          </cell>
          <cell r="E106">
            <v>2634.55</v>
          </cell>
        </row>
        <row r="107">
          <cell r="B107" t="str">
            <v>77</v>
          </cell>
          <cell r="C107">
            <v>2618.5100000000002</v>
          </cell>
          <cell r="E107">
            <v>2634.55</v>
          </cell>
          <cell r="F107">
            <v>5253.06</v>
          </cell>
        </row>
        <row r="108">
          <cell r="B108" t="str">
            <v>78</v>
          </cell>
          <cell r="C108">
            <v>5269.1</v>
          </cell>
          <cell r="E108">
            <v>2634.55</v>
          </cell>
          <cell r="F108">
            <v>2634.55</v>
          </cell>
        </row>
        <row r="109">
          <cell r="B109" t="str">
            <v>79</v>
          </cell>
          <cell r="C109">
            <v>3024.79</v>
          </cell>
          <cell r="E109">
            <v>2634.55</v>
          </cell>
        </row>
        <row r="110">
          <cell r="B110" t="str">
            <v>8</v>
          </cell>
          <cell r="C110">
            <v>214285.96</v>
          </cell>
          <cell r="E110">
            <v>2634.55</v>
          </cell>
        </row>
        <row r="111">
          <cell r="B111" t="str">
            <v>80</v>
          </cell>
          <cell r="D111">
            <v>710.29</v>
          </cell>
          <cell r="E111">
            <v>2634.55</v>
          </cell>
          <cell r="F111">
            <v>2600</v>
          </cell>
        </row>
        <row r="112">
          <cell r="B112" t="str">
            <v>81</v>
          </cell>
          <cell r="C112">
            <v>1243.79</v>
          </cell>
          <cell r="E112">
            <v>2634.55</v>
          </cell>
          <cell r="F112">
            <v>10000</v>
          </cell>
        </row>
        <row r="113">
          <cell r="B113" t="str">
            <v>82</v>
          </cell>
          <cell r="C113">
            <v>10537.95</v>
          </cell>
          <cell r="E113">
            <v>2634.55</v>
          </cell>
        </row>
        <row r="114">
          <cell r="B114" t="str">
            <v>83</v>
          </cell>
          <cell r="D114">
            <v>430.8</v>
          </cell>
          <cell r="E114">
            <v>2634.55</v>
          </cell>
        </row>
        <row r="115">
          <cell r="B115" t="str">
            <v>84</v>
          </cell>
          <cell r="D115">
            <v>5726.09</v>
          </cell>
          <cell r="E115">
            <v>2634.55</v>
          </cell>
        </row>
        <row r="116">
          <cell r="B116" t="str">
            <v>85</v>
          </cell>
          <cell r="C116">
            <v>1075.92</v>
          </cell>
          <cell r="E116">
            <v>2634.55</v>
          </cell>
          <cell r="F116">
            <v>5000</v>
          </cell>
        </row>
        <row r="117">
          <cell r="B117" t="str">
            <v>86</v>
          </cell>
          <cell r="D117">
            <v>21913.46</v>
          </cell>
          <cell r="E117">
            <v>2634.55</v>
          </cell>
        </row>
        <row r="118">
          <cell r="B118" t="str">
            <v>87</v>
          </cell>
          <cell r="C118">
            <v>10538.2</v>
          </cell>
          <cell r="E118">
            <v>2634.55</v>
          </cell>
        </row>
        <row r="119">
          <cell r="B119" t="str">
            <v>88</v>
          </cell>
          <cell r="D119">
            <v>5.8</v>
          </cell>
          <cell r="E119">
            <v>2634.55</v>
          </cell>
          <cell r="F119">
            <v>2700</v>
          </cell>
        </row>
        <row r="120">
          <cell r="B120" t="str">
            <v>89</v>
          </cell>
          <cell r="C120">
            <v>2634.55</v>
          </cell>
          <cell r="E120">
            <v>2634.55</v>
          </cell>
        </row>
        <row r="121">
          <cell r="B121" t="str">
            <v>9</v>
          </cell>
          <cell r="D121">
            <v>229.69</v>
          </cell>
          <cell r="E121">
            <v>2634.55</v>
          </cell>
          <cell r="F121">
            <v>2500</v>
          </cell>
        </row>
        <row r="122">
          <cell r="B122" t="str">
            <v>90</v>
          </cell>
          <cell r="C122">
            <v>2576.4</v>
          </cell>
          <cell r="E122">
            <v>2634.55</v>
          </cell>
        </row>
        <row r="123">
          <cell r="B123" t="str">
            <v>91</v>
          </cell>
          <cell r="D123">
            <v>5177.12</v>
          </cell>
          <cell r="E123">
            <v>2634.55</v>
          </cell>
          <cell r="F123">
            <v>2700</v>
          </cell>
        </row>
        <row r="124">
          <cell r="B124" t="str">
            <v>92</v>
          </cell>
          <cell r="C124">
            <v>1114.6099999999999</v>
          </cell>
          <cell r="E124">
            <v>2634.55</v>
          </cell>
        </row>
        <row r="125">
          <cell r="B125" t="str">
            <v>93</v>
          </cell>
          <cell r="C125">
            <v>160063.60999999999</v>
          </cell>
          <cell r="E125">
            <v>2634.55</v>
          </cell>
        </row>
        <row r="126">
          <cell r="B126" t="str">
            <v>94</v>
          </cell>
          <cell r="C126">
            <v>21076.400000000001</v>
          </cell>
          <cell r="E126">
            <v>2634.55</v>
          </cell>
        </row>
        <row r="127">
          <cell r="B127" t="str">
            <v>95</v>
          </cell>
          <cell r="D127">
            <v>8165.49</v>
          </cell>
          <cell r="E127">
            <v>2634.55</v>
          </cell>
          <cell r="F127">
            <v>2635</v>
          </cell>
        </row>
        <row r="128">
          <cell r="B128" t="str">
            <v>96</v>
          </cell>
          <cell r="C128">
            <v>6543.61</v>
          </cell>
          <cell r="E128">
            <v>2634.55</v>
          </cell>
        </row>
        <row r="129">
          <cell r="B129" t="str">
            <v>97</v>
          </cell>
          <cell r="C129">
            <v>7237.61</v>
          </cell>
          <cell r="E129">
            <v>2634.55</v>
          </cell>
          <cell r="F129">
            <v>10000</v>
          </cell>
        </row>
        <row r="130">
          <cell r="B130" t="str">
            <v>98</v>
          </cell>
          <cell r="C130">
            <v>2334.61</v>
          </cell>
          <cell r="E130">
            <v>2634.55</v>
          </cell>
        </row>
        <row r="131">
          <cell r="B131" t="str">
            <v>99</v>
          </cell>
          <cell r="D131">
            <v>1056.3499999999999</v>
          </cell>
          <cell r="E131">
            <v>2634.55</v>
          </cell>
        </row>
        <row r="132">
          <cell r="B132" t="str">
            <v>137</v>
          </cell>
          <cell r="E132">
            <v>2634.55</v>
          </cell>
        </row>
        <row r="133">
          <cell r="B133" t="str">
            <v>??? ??????!</v>
          </cell>
        </row>
      </sheetData>
      <sheetData sheetId="3">
        <row r="1">
          <cell r="B1" t="str">
            <v/>
          </cell>
          <cell r="C1" t="str">
            <v>Задолженность</v>
          </cell>
          <cell r="D1" t="str">
            <v>Переплата</v>
          </cell>
          <cell r="E1" t="str">
            <v>Начислено</v>
          </cell>
          <cell r="F1" t="str">
            <v>Оплачено</v>
          </cell>
        </row>
        <row r="2">
          <cell r="B2" t="str">
            <v>1</v>
          </cell>
          <cell r="C2">
            <v>21017.360000000001</v>
          </cell>
          <cell r="E2">
            <v>2634.55</v>
          </cell>
        </row>
        <row r="3">
          <cell r="B3" t="str">
            <v>10</v>
          </cell>
          <cell r="D3">
            <v>95.64</v>
          </cell>
          <cell r="E3">
            <v>2634.55</v>
          </cell>
          <cell r="F3">
            <v>2750</v>
          </cell>
        </row>
        <row r="4">
          <cell r="B4" t="str">
            <v>100</v>
          </cell>
          <cell r="C4">
            <v>5076.3999999999996</v>
          </cell>
          <cell r="E4">
            <v>2634.55</v>
          </cell>
          <cell r="F4">
            <v>5000</v>
          </cell>
        </row>
        <row r="5">
          <cell r="B5" t="str">
            <v>101</v>
          </cell>
          <cell r="E5">
            <v>2634.55</v>
          </cell>
        </row>
        <row r="6">
          <cell r="B6" t="str">
            <v>102</v>
          </cell>
          <cell r="D6">
            <v>1839.69</v>
          </cell>
          <cell r="E6">
            <v>2634.55</v>
          </cell>
          <cell r="F6">
            <v>3000</v>
          </cell>
        </row>
        <row r="7">
          <cell r="B7" t="str">
            <v>103</v>
          </cell>
          <cell r="D7">
            <v>9395.34</v>
          </cell>
          <cell r="E7">
            <v>2634.55</v>
          </cell>
        </row>
        <row r="8">
          <cell r="B8" t="str">
            <v>104</v>
          </cell>
          <cell r="C8">
            <v>4417.46</v>
          </cell>
          <cell r="E8">
            <v>2634.55</v>
          </cell>
        </row>
        <row r="9">
          <cell r="B9" t="str">
            <v>105</v>
          </cell>
          <cell r="C9">
            <v>36883.699999999997</v>
          </cell>
          <cell r="E9">
            <v>2634.55</v>
          </cell>
        </row>
        <row r="10">
          <cell r="B10" t="str">
            <v>106</v>
          </cell>
          <cell r="C10">
            <v>5269.1</v>
          </cell>
          <cell r="E10">
            <v>2634.55</v>
          </cell>
        </row>
        <row r="11">
          <cell r="B11" t="str">
            <v>107</v>
          </cell>
          <cell r="C11">
            <v>2752.63</v>
          </cell>
          <cell r="E11">
            <v>2634.55</v>
          </cell>
        </row>
        <row r="12">
          <cell r="B12" t="str">
            <v>108</v>
          </cell>
          <cell r="D12">
            <v>2634.55</v>
          </cell>
          <cell r="E12">
            <v>2634.55</v>
          </cell>
          <cell r="F12">
            <v>5269.1</v>
          </cell>
        </row>
        <row r="13">
          <cell r="B13" t="str">
            <v>109</v>
          </cell>
          <cell r="D13">
            <v>7540.26</v>
          </cell>
          <cell r="E13">
            <v>2634.55</v>
          </cell>
          <cell r="F13">
            <v>5269.1</v>
          </cell>
        </row>
        <row r="14">
          <cell r="B14" t="str">
            <v>11</v>
          </cell>
          <cell r="D14">
            <v>7409.49</v>
          </cell>
          <cell r="E14">
            <v>2634.55</v>
          </cell>
        </row>
        <row r="15">
          <cell r="B15" t="str">
            <v>110</v>
          </cell>
          <cell r="D15">
            <v>16528.240000000002</v>
          </cell>
          <cell r="E15">
            <v>2634.55</v>
          </cell>
        </row>
        <row r="16">
          <cell r="B16" t="str">
            <v>111</v>
          </cell>
          <cell r="C16">
            <v>2833.31</v>
          </cell>
          <cell r="E16">
            <v>2634.55</v>
          </cell>
          <cell r="F16">
            <v>2500</v>
          </cell>
        </row>
        <row r="17">
          <cell r="B17" t="str">
            <v>112</v>
          </cell>
          <cell r="D17">
            <v>2710.66</v>
          </cell>
          <cell r="E17">
            <v>2634.55</v>
          </cell>
          <cell r="F17">
            <v>2634.55</v>
          </cell>
        </row>
        <row r="18">
          <cell r="B18" t="str">
            <v>113</v>
          </cell>
          <cell r="C18">
            <v>242812.56</v>
          </cell>
          <cell r="E18">
            <v>2634.55</v>
          </cell>
        </row>
        <row r="19">
          <cell r="B19" t="str">
            <v>114</v>
          </cell>
          <cell r="C19">
            <v>5269.1</v>
          </cell>
          <cell r="E19">
            <v>2634.55</v>
          </cell>
          <cell r="F19">
            <v>5300</v>
          </cell>
        </row>
        <row r="20">
          <cell r="B20" t="str">
            <v>115</v>
          </cell>
          <cell r="E20">
            <v>2634.55</v>
          </cell>
          <cell r="F20">
            <v>5000</v>
          </cell>
        </row>
        <row r="21">
          <cell r="B21" t="str">
            <v>116</v>
          </cell>
          <cell r="E21">
            <v>2634.55</v>
          </cell>
          <cell r="F21">
            <v>5000</v>
          </cell>
        </row>
        <row r="22">
          <cell r="B22" t="str">
            <v>117</v>
          </cell>
          <cell r="E22">
            <v>2634.55</v>
          </cell>
        </row>
        <row r="23">
          <cell r="B23" t="str">
            <v>118</v>
          </cell>
          <cell r="E23">
            <v>2634.55</v>
          </cell>
        </row>
        <row r="24">
          <cell r="B24" t="str">
            <v>119</v>
          </cell>
          <cell r="C24">
            <v>2634.55</v>
          </cell>
          <cell r="E24">
            <v>2634.55</v>
          </cell>
          <cell r="F24">
            <v>2634.55</v>
          </cell>
        </row>
        <row r="25">
          <cell r="B25" t="str">
            <v>12</v>
          </cell>
          <cell r="D25">
            <v>2122.64</v>
          </cell>
          <cell r="E25">
            <v>2634.55</v>
          </cell>
        </row>
        <row r="26">
          <cell r="B26" t="str">
            <v>120</v>
          </cell>
          <cell r="D26">
            <v>23961.09</v>
          </cell>
          <cell r="E26">
            <v>2634.55</v>
          </cell>
        </row>
        <row r="27">
          <cell r="B27" t="str">
            <v>121</v>
          </cell>
          <cell r="D27">
            <v>978.43</v>
          </cell>
          <cell r="E27">
            <v>2634.55</v>
          </cell>
        </row>
        <row r="28">
          <cell r="B28" t="str">
            <v>122</v>
          </cell>
          <cell r="C28">
            <v>932.31</v>
          </cell>
          <cell r="E28">
            <v>2634.55</v>
          </cell>
          <cell r="F28">
            <v>2700</v>
          </cell>
        </row>
        <row r="29">
          <cell r="B29" t="str">
            <v>123</v>
          </cell>
          <cell r="D29">
            <v>5269.1</v>
          </cell>
          <cell r="E29">
            <v>2634.55</v>
          </cell>
        </row>
        <row r="30">
          <cell r="B30" t="str">
            <v>124</v>
          </cell>
          <cell r="D30">
            <v>5902.09</v>
          </cell>
          <cell r="E30">
            <v>2634.55</v>
          </cell>
          <cell r="F30">
            <v>2700</v>
          </cell>
        </row>
        <row r="31">
          <cell r="B31" t="str">
            <v>1251</v>
          </cell>
          <cell r="C31">
            <v>105289.94</v>
          </cell>
          <cell r="E31">
            <v>1756.37</v>
          </cell>
        </row>
        <row r="32">
          <cell r="B32" t="str">
            <v>1252</v>
          </cell>
          <cell r="C32">
            <v>5269.08</v>
          </cell>
          <cell r="E32">
            <v>878.18</v>
          </cell>
        </row>
        <row r="33">
          <cell r="B33" t="str">
            <v>126</v>
          </cell>
          <cell r="C33">
            <v>2783.66</v>
          </cell>
          <cell r="E33">
            <v>2634.55</v>
          </cell>
          <cell r="F33">
            <v>10000</v>
          </cell>
        </row>
        <row r="34">
          <cell r="B34" t="str">
            <v>127</v>
          </cell>
          <cell r="D34">
            <v>65.239999999999995</v>
          </cell>
          <cell r="E34">
            <v>2634.55</v>
          </cell>
          <cell r="F34">
            <v>2600</v>
          </cell>
        </row>
        <row r="35">
          <cell r="B35" t="str">
            <v>128</v>
          </cell>
          <cell r="C35">
            <v>196944.06</v>
          </cell>
          <cell r="E35">
            <v>2634.55</v>
          </cell>
        </row>
        <row r="36">
          <cell r="B36" t="str">
            <v>1291</v>
          </cell>
          <cell r="C36">
            <v>5267.3</v>
          </cell>
          <cell r="E36">
            <v>2634.55</v>
          </cell>
        </row>
        <row r="37">
          <cell r="B37" t="str">
            <v>1292</v>
          </cell>
          <cell r="C37">
            <v>23160.1</v>
          </cell>
          <cell r="E37">
            <v>2634.55</v>
          </cell>
        </row>
        <row r="38">
          <cell r="B38" t="str">
            <v>13</v>
          </cell>
          <cell r="C38">
            <v>10563.92</v>
          </cell>
          <cell r="E38">
            <v>2634.55</v>
          </cell>
        </row>
        <row r="39">
          <cell r="B39" t="str">
            <v>130</v>
          </cell>
          <cell r="C39">
            <v>4793.01</v>
          </cell>
          <cell r="E39">
            <v>2634.55</v>
          </cell>
          <cell r="F39">
            <v>10000</v>
          </cell>
        </row>
        <row r="40">
          <cell r="B40" t="str">
            <v>131</v>
          </cell>
          <cell r="C40">
            <v>7121.16</v>
          </cell>
          <cell r="E40">
            <v>2634.55</v>
          </cell>
          <cell r="F40">
            <v>3000</v>
          </cell>
        </row>
        <row r="41">
          <cell r="B41" t="str">
            <v>132</v>
          </cell>
          <cell r="C41">
            <v>859.2</v>
          </cell>
          <cell r="E41">
            <v>2634.55</v>
          </cell>
        </row>
        <row r="42">
          <cell r="B42" t="str">
            <v>133</v>
          </cell>
          <cell r="C42">
            <v>3307.3</v>
          </cell>
          <cell r="E42">
            <v>2634.55</v>
          </cell>
        </row>
        <row r="43">
          <cell r="B43" t="str">
            <v>134</v>
          </cell>
          <cell r="D43">
            <v>7876.84</v>
          </cell>
          <cell r="E43">
            <v>2634.55</v>
          </cell>
        </row>
        <row r="44">
          <cell r="B44" t="str">
            <v>135</v>
          </cell>
          <cell r="C44">
            <v>5269.1</v>
          </cell>
          <cell r="E44">
            <v>2634.55</v>
          </cell>
        </row>
        <row r="45">
          <cell r="B45" t="str">
            <v>136</v>
          </cell>
          <cell r="C45">
            <v>5269.1</v>
          </cell>
          <cell r="E45">
            <v>2634.55</v>
          </cell>
        </row>
        <row r="46">
          <cell r="B46" t="str">
            <v>14</v>
          </cell>
          <cell r="E46">
            <v>2634.55</v>
          </cell>
        </row>
        <row r="47">
          <cell r="B47" t="str">
            <v>15</v>
          </cell>
          <cell r="C47">
            <v>2575.5100000000002</v>
          </cell>
          <cell r="E47">
            <v>2634.55</v>
          </cell>
          <cell r="F47">
            <v>2634.55</v>
          </cell>
        </row>
        <row r="48">
          <cell r="B48" t="str">
            <v>16</v>
          </cell>
          <cell r="D48">
            <v>18605.990000000002</v>
          </cell>
          <cell r="E48">
            <v>2634.55</v>
          </cell>
          <cell r="F48">
            <v>3000</v>
          </cell>
        </row>
        <row r="49">
          <cell r="B49" t="str">
            <v>18</v>
          </cell>
          <cell r="C49">
            <v>5269.1</v>
          </cell>
          <cell r="E49">
            <v>2634.55</v>
          </cell>
        </row>
        <row r="50">
          <cell r="B50" t="str">
            <v>19</v>
          </cell>
          <cell r="C50">
            <v>7799.51</v>
          </cell>
          <cell r="E50">
            <v>2634.55</v>
          </cell>
        </row>
        <row r="51">
          <cell r="B51" t="str">
            <v>2</v>
          </cell>
          <cell r="E51">
            <v>2634.55</v>
          </cell>
          <cell r="F51">
            <v>2634.55</v>
          </cell>
        </row>
        <row r="52">
          <cell r="B52" t="str">
            <v>21</v>
          </cell>
          <cell r="E52">
            <v>2634.55</v>
          </cell>
          <cell r="F52">
            <v>5269.1</v>
          </cell>
        </row>
        <row r="53">
          <cell r="B53" t="str">
            <v>22</v>
          </cell>
          <cell r="C53">
            <v>11443.36</v>
          </cell>
          <cell r="E53">
            <v>2634.55</v>
          </cell>
          <cell r="F53">
            <v>5000</v>
          </cell>
        </row>
        <row r="54">
          <cell r="B54" t="str">
            <v>23</v>
          </cell>
          <cell r="C54">
            <v>7883.36</v>
          </cell>
          <cell r="E54">
            <v>2634.55</v>
          </cell>
        </row>
        <row r="55">
          <cell r="B55" t="str">
            <v>25</v>
          </cell>
          <cell r="D55">
            <v>2730.9</v>
          </cell>
          <cell r="E55">
            <v>2634.55</v>
          </cell>
        </row>
        <row r="56">
          <cell r="B56" t="str">
            <v>26</v>
          </cell>
          <cell r="D56">
            <v>21083.599999999999</v>
          </cell>
          <cell r="E56">
            <v>2634.55</v>
          </cell>
        </row>
        <row r="57">
          <cell r="B57" t="str">
            <v>27</v>
          </cell>
          <cell r="D57">
            <v>5005.7299999999996</v>
          </cell>
          <cell r="E57">
            <v>2634.55</v>
          </cell>
          <cell r="F57">
            <v>2634.55</v>
          </cell>
        </row>
        <row r="58">
          <cell r="B58" t="str">
            <v>28</v>
          </cell>
          <cell r="C58">
            <v>145.5</v>
          </cell>
          <cell r="E58">
            <v>2634.55</v>
          </cell>
          <cell r="F58">
            <v>2700</v>
          </cell>
        </row>
        <row r="59">
          <cell r="B59" t="str">
            <v>29</v>
          </cell>
          <cell r="D59">
            <v>0.25</v>
          </cell>
          <cell r="E59">
            <v>2634.55</v>
          </cell>
        </row>
        <row r="60">
          <cell r="B60" t="str">
            <v>3</v>
          </cell>
          <cell r="D60">
            <v>1362.49</v>
          </cell>
          <cell r="E60">
            <v>2634.55</v>
          </cell>
        </row>
        <row r="61">
          <cell r="B61" t="str">
            <v>31</v>
          </cell>
          <cell r="C61">
            <v>2634.55</v>
          </cell>
          <cell r="E61">
            <v>2634.55</v>
          </cell>
        </row>
        <row r="62">
          <cell r="B62" t="str">
            <v>32</v>
          </cell>
          <cell r="E62">
            <v>2634.55</v>
          </cell>
          <cell r="F62">
            <v>2634.55</v>
          </cell>
        </row>
        <row r="63">
          <cell r="B63" t="str">
            <v>33</v>
          </cell>
          <cell r="C63">
            <v>5269.1</v>
          </cell>
          <cell r="E63">
            <v>2634.55</v>
          </cell>
        </row>
        <row r="64">
          <cell r="B64" t="str">
            <v>34</v>
          </cell>
          <cell r="E64">
            <v>2634.55</v>
          </cell>
          <cell r="F64">
            <v>2635</v>
          </cell>
        </row>
        <row r="65">
          <cell r="B65" t="str">
            <v>35</v>
          </cell>
          <cell r="C65">
            <v>405.21</v>
          </cell>
          <cell r="E65">
            <v>2634.55</v>
          </cell>
          <cell r="F65">
            <v>2700</v>
          </cell>
        </row>
        <row r="66">
          <cell r="B66" t="str">
            <v>36</v>
          </cell>
          <cell r="C66">
            <v>2694.91</v>
          </cell>
          <cell r="E66">
            <v>2634.55</v>
          </cell>
        </row>
        <row r="67">
          <cell r="B67" t="str">
            <v>37</v>
          </cell>
          <cell r="D67">
            <v>1446.54</v>
          </cell>
          <cell r="E67">
            <v>2634.55</v>
          </cell>
        </row>
        <row r="68">
          <cell r="B68" t="str">
            <v>38</v>
          </cell>
          <cell r="E68">
            <v>2634.55</v>
          </cell>
        </row>
        <row r="69">
          <cell r="B69" t="str">
            <v>39</v>
          </cell>
          <cell r="C69">
            <v>1307.3</v>
          </cell>
          <cell r="E69">
            <v>2634.55</v>
          </cell>
          <cell r="F69">
            <v>3200</v>
          </cell>
        </row>
        <row r="70">
          <cell r="B70" t="str">
            <v>4</v>
          </cell>
          <cell r="C70">
            <v>16932.11</v>
          </cell>
          <cell r="E70">
            <v>2634.55</v>
          </cell>
        </row>
        <row r="71">
          <cell r="B71" t="str">
            <v>40</v>
          </cell>
          <cell r="C71">
            <v>2218.25</v>
          </cell>
          <cell r="E71">
            <v>2634.55</v>
          </cell>
          <cell r="F71">
            <v>2650</v>
          </cell>
        </row>
        <row r="72">
          <cell r="B72" t="str">
            <v>42</v>
          </cell>
          <cell r="C72">
            <v>7903.65</v>
          </cell>
          <cell r="E72">
            <v>2634.55</v>
          </cell>
          <cell r="F72">
            <v>5269.1</v>
          </cell>
        </row>
        <row r="73">
          <cell r="B73" t="str">
            <v>43</v>
          </cell>
          <cell r="D73">
            <v>6493.81</v>
          </cell>
          <cell r="E73">
            <v>2634.55</v>
          </cell>
          <cell r="F73">
            <v>2700</v>
          </cell>
        </row>
        <row r="74">
          <cell r="B74" t="str">
            <v>44</v>
          </cell>
          <cell r="C74">
            <v>2538.1999999999998</v>
          </cell>
          <cell r="E74">
            <v>2634.55</v>
          </cell>
          <cell r="F74">
            <v>5210.0600000000004</v>
          </cell>
        </row>
        <row r="75">
          <cell r="B75" t="str">
            <v>45</v>
          </cell>
          <cell r="C75">
            <v>2616.61</v>
          </cell>
          <cell r="E75">
            <v>2634.55</v>
          </cell>
          <cell r="F75">
            <v>5251.16</v>
          </cell>
        </row>
        <row r="76">
          <cell r="B76" t="str">
            <v>46</v>
          </cell>
          <cell r="C76">
            <v>254.01</v>
          </cell>
          <cell r="E76">
            <v>2634.55</v>
          </cell>
        </row>
        <row r="77">
          <cell r="B77" t="str">
            <v>47</v>
          </cell>
          <cell r="E77">
            <v>2634.55</v>
          </cell>
        </row>
        <row r="78">
          <cell r="B78" t="str">
            <v>49</v>
          </cell>
          <cell r="C78">
            <v>5716.81</v>
          </cell>
          <cell r="E78">
            <v>2634.55</v>
          </cell>
          <cell r="F78">
            <v>20000</v>
          </cell>
        </row>
        <row r="79">
          <cell r="B79" t="str">
            <v>5</v>
          </cell>
          <cell r="D79">
            <v>1822.32</v>
          </cell>
          <cell r="E79">
            <v>2634.55</v>
          </cell>
          <cell r="F79">
            <v>2700</v>
          </cell>
        </row>
        <row r="80">
          <cell r="B80" t="str">
            <v>50</v>
          </cell>
          <cell r="D80">
            <v>8588.49</v>
          </cell>
          <cell r="E80">
            <v>2634.55</v>
          </cell>
          <cell r="F80">
            <v>2650</v>
          </cell>
        </row>
        <row r="81">
          <cell r="B81" t="str">
            <v>51</v>
          </cell>
          <cell r="C81">
            <v>1440.37</v>
          </cell>
          <cell r="E81">
            <v>2634.55</v>
          </cell>
          <cell r="F81">
            <v>2700</v>
          </cell>
        </row>
        <row r="82">
          <cell r="B82" t="str">
            <v>52</v>
          </cell>
          <cell r="C82">
            <v>9787.35</v>
          </cell>
          <cell r="E82">
            <v>2634.55</v>
          </cell>
          <cell r="F82">
            <v>15000</v>
          </cell>
        </row>
        <row r="83">
          <cell r="B83" t="str">
            <v>53</v>
          </cell>
          <cell r="D83">
            <v>13137.79</v>
          </cell>
          <cell r="E83">
            <v>2634.55</v>
          </cell>
        </row>
        <row r="84">
          <cell r="B84" t="str">
            <v>54</v>
          </cell>
          <cell r="D84">
            <v>330.3</v>
          </cell>
          <cell r="E84">
            <v>2634.55</v>
          </cell>
        </row>
        <row r="85">
          <cell r="B85" t="str">
            <v>55</v>
          </cell>
          <cell r="C85">
            <v>5894.61</v>
          </cell>
          <cell r="E85">
            <v>2634.55</v>
          </cell>
        </row>
        <row r="86">
          <cell r="B86" t="str">
            <v>56</v>
          </cell>
          <cell r="D86">
            <v>5195.79</v>
          </cell>
          <cell r="E86">
            <v>2634.55</v>
          </cell>
          <cell r="F86">
            <v>24000</v>
          </cell>
        </row>
        <row r="87">
          <cell r="B87" t="str">
            <v>57</v>
          </cell>
          <cell r="C87">
            <v>2912.52</v>
          </cell>
          <cell r="E87">
            <v>5269.1</v>
          </cell>
        </row>
        <row r="88">
          <cell r="B88" t="str">
            <v>58</v>
          </cell>
          <cell r="C88">
            <v>8870.2099999999991</v>
          </cell>
          <cell r="E88">
            <v>2634.55</v>
          </cell>
          <cell r="F88">
            <v>5000</v>
          </cell>
        </row>
        <row r="89">
          <cell r="B89" t="str">
            <v>6</v>
          </cell>
          <cell r="C89">
            <v>4900.51</v>
          </cell>
          <cell r="E89">
            <v>2634.55</v>
          </cell>
        </row>
        <row r="90">
          <cell r="B90" t="str">
            <v>60</v>
          </cell>
          <cell r="D90">
            <v>230.04</v>
          </cell>
          <cell r="E90">
            <v>2634.55</v>
          </cell>
        </row>
        <row r="91">
          <cell r="B91" t="str">
            <v>61</v>
          </cell>
          <cell r="D91">
            <v>160.44</v>
          </cell>
          <cell r="E91">
            <v>2634.55</v>
          </cell>
          <cell r="F91">
            <v>2635</v>
          </cell>
        </row>
        <row r="92">
          <cell r="B92" t="str">
            <v>62</v>
          </cell>
          <cell r="C92">
            <v>26345.46</v>
          </cell>
          <cell r="E92">
            <v>2634.55</v>
          </cell>
        </row>
        <row r="93">
          <cell r="B93" t="str">
            <v>63</v>
          </cell>
          <cell r="C93">
            <v>6098.46</v>
          </cell>
          <cell r="E93">
            <v>2634.55</v>
          </cell>
          <cell r="F93">
            <v>9000</v>
          </cell>
        </row>
        <row r="94">
          <cell r="B94" t="str">
            <v>64</v>
          </cell>
          <cell r="E94">
            <v>2634.55</v>
          </cell>
          <cell r="F94">
            <v>2634.55</v>
          </cell>
        </row>
        <row r="95">
          <cell r="B95" t="str">
            <v>65</v>
          </cell>
          <cell r="C95">
            <v>10538.2</v>
          </cell>
          <cell r="E95">
            <v>2634.55</v>
          </cell>
        </row>
        <row r="96">
          <cell r="B96" t="str">
            <v>66</v>
          </cell>
          <cell r="E96">
            <v>2634.55</v>
          </cell>
          <cell r="F96">
            <v>2634.55</v>
          </cell>
        </row>
        <row r="97">
          <cell r="B97" t="str">
            <v>67</v>
          </cell>
          <cell r="D97">
            <v>3578.24</v>
          </cell>
          <cell r="E97">
            <v>2634.55</v>
          </cell>
        </row>
        <row r="98">
          <cell r="B98" t="str">
            <v>68</v>
          </cell>
          <cell r="C98">
            <v>284100.56</v>
          </cell>
          <cell r="E98">
            <v>2634.55</v>
          </cell>
        </row>
        <row r="99">
          <cell r="B99" t="str">
            <v>69</v>
          </cell>
          <cell r="C99">
            <v>284100.56</v>
          </cell>
          <cell r="E99">
            <v>2634.55</v>
          </cell>
        </row>
        <row r="100">
          <cell r="B100" t="str">
            <v>7</v>
          </cell>
          <cell r="D100">
            <v>13172.75</v>
          </cell>
          <cell r="E100">
            <v>2634.55</v>
          </cell>
        </row>
        <row r="101">
          <cell r="B101" t="str">
            <v>70</v>
          </cell>
          <cell r="C101">
            <v>5269.1</v>
          </cell>
          <cell r="E101">
            <v>2634.55</v>
          </cell>
          <cell r="F101">
            <v>7903.65</v>
          </cell>
        </row>
        <row r="102">
          <cell r="B102" t="str">
            <v>71</v>
          </cell>
          <cell r="E102">
            <v>2634.55</v>
          </cell>
        </row>
        <row r="103">
          <cell r="B103" t="str">
            <v>73</v>
          </cell>
          <cell r="D103">
            <v>167.39</v>
          </cell>
          <cell r="E103">
            <v>2634.55</v>
          </cell>
          <cell r="F103">
            <v>2700</v>
          </cell>
        </row>
        <row r="104">
          <cell r="B104" t="str">
            <v>74</v>
          </cell>
          <cell r="D104">
            <v>2310.31</v>
          </cell>
          <cell r="E104">
            <v>2634.55</v>
          </cell>
        </row>
        <row r="105">
          <cell r="B105" t="str">
            <v>75</v>
          </cell>
          <cell r="D105">
            <v>12476.59</v>
          </cell>
          <cell r="E105">
            <v>2634.55</v>
          </cell>
          <cell r="F105">
            <v>2634.55</v>
          </cell>
        </row>
        <row r="106">
          <cell r="B106" t="str">
            <v>76</v>
          </cell>
          <cell r="D106">
            <v>3470.94</v>
          </cell>
          <cell r="E106">
            <v>2634.55</v>
          </cell>
        </row>
        <row r="107">
          <cell r="B107" t="str">
            <v>77</v>
          </cell>
          <cell r="E107">
            <v>2634.55</v>
          </cell>
          <cell r="F107">
            <v>2650</v>
          </cell>
        </row>
        <row r="108">
          <cell r="B108" t="str">
            <v>78</v>
          </cell>
          <cell r="D108">
            <v>12967.69</v>
          </cell>
          <cell r="E108">
            <v>2634.55</v>
          </cell>
          <cell r="F108">
            <v>2634.55</v>
          </cell>
        </row>
        <row r="109">
          <cell r="B109" t="str">
            <v>79</v>
          </cell>
          <cell r="C109">
            <v>5659.34</v>
          </cell>
          <cell r="E109">
            <v>2634.55</v>
          </cell>
          <cell r="F109">
            <v>15807.3</v>
          </cell>
        </row>
        <row r="110">
          <cell r="B110" t="str">
            <v>8</v>
          </cell>
          <cell r="C110">
            <v>216920.51</v>
          </cell>
          <cell r="E110">
            <v>2634.55</v>
          </cell>
        </row>
        <row r="111">
          <cell r="B111" t="str">
            <v>80</v>
          </cell>
          <cell r="D111">
            <v>675.74</v>
          </cell>
          <cell r="E111">
            <v>2634.55</v>
          </cell>
          <cell r="F111">
            <v>2000</v>
          </cell>
        </row>
        <row r="112">
          <cell r="B112" t="str">
            <v>81</v>
          </cell>
          <cell r="D112">
            <v>6121.66</v>
          </cell>
          <cell r="E112">
            <v>2634.55</v>
          </cell>
        </row>
        <row r="113">
          <cell r="B113" t="str">
            <v>82</v>
          </cell>
          <cell r="C113">
            <v>13172.5</v>
          </cell>
          <cell r="E113">
            <v>2634.55</v>
          </cell>
        </row>
        <row r="114">
          <cell r="B114" t="str">
            <v>83</v>
          </cell>
          <cell r="C114">
            <v>2203.75</v>
          </cell>
          <cell r="E114">
            <v>2634.55</v>
          </cell>
        </row>
        <row r="115">
          <cell r="B115" t="str">
            <v>84</v>
          </cell>
          <cell r="D115">
            <v>3091.54</v>
          </cell>
          <cell r="E115">
            <v>2634.55</v>
          </cell>
        </row>
        <row r="116">
          <cell r="B116" t="str">
            <v>85</v>
          </cell>
          <cell r="D116">
            <v>1289.53</v>
          </cell>
          <cell r="E116">
            <v>2634.55</v>
          </cell>
        </row>
        <row r="117">
          <cell r="B117" t="str">
            <v>86</v>
          </cell>
          <cell r="D117">
            <v>19278.91</v>
          </cell>
          <cell r="E117">
            <v>2634.55</v>
          </cell>
        </row>
        <row r="118">
          <cell r="B118" t="str">
            <v>87</v>
          </cell>
          <cell r="C118">
            <v>13172.75</v>
          </cell>
          <cell r="E118">
            <v>2634.55</v>
          </cell>
        </row>
        <row r="119">
          <cell r="B119" t="str">
            <v>88</v>
          </cell>
          <cell r="D119">
            <v>71.25</v>
          </cell>
          <cell r="E119">
            <v>2634.55</v>
          </cell>
          <cell r="F119">
            <v>2635</v>
          </cell>
        </row>
        <row r="120">
          <cell r="B120" t="str">
            <v>89</v>
          </cell>
          <cell r="C120">
            <v>5269.1</v>
          </cell>
          <cell r="E120">
            <v>2634.55</v>
          </cell>
        </row>
        <row r="121">
          <cell r="B121" t="str">
            <v>9</v>
          </cell>
          <cell r="D121">
            <v>95.14</v>
          </cell>
          <cell r="E121">
            <v>2634.55</v>
          </cell>
          <cell r="F121">
            <v>2750</v>
          </cell>
        </row>
        <row r="122">
          <cell r="B122" t="str">
            <v>90</v>
          </cell>
          <cell r="C122">
            <v>5210.95</v>
          </cell>
          <cell r="E122">
            <v>2634.55</v>
          </cell>
          <cell r="F122">
            <v>7845.5</v>
          </cell>
        </row>
        <row r="123">
          <cell r="B123" t="str">
            <v>91</v>
          </cell>
          <cell r="D123">
            <v>5242.57</v>
          </cell>
          <cell r="E123">
            <v>2634.55</v>
          </cell>
          <cell r="F123">
            <v>2700</v>
          </cell>
        </row>
        <row r="124">
          <cell r="B124" t="str">
            <v>92</v>
          </cell>
          <cell r="C124">
            <v>3749.16</v>
          </cell>
          <cell r="E124">
            <v>2634.55</v>
          </cell>
        </row>
        <row r="125">
          <cell r="B125" t="str">
            <v>93</v>
          </cell>
          <cell r="C125">
            <v>162698.16</v>
          </cell>
          <cell r="E125">
            <v>2634.55</v>
          </cell>
        </row>
        <row r="126">
          <cell r="B126" t="str">
            <v>94</v>
          </cell>
          <cell r="C126">
            <v>23710.95</v>
          </cell>
          <cell r="E126">
            <v>2634.55</v>
          </cell>
        </row>
        <row r="127">
          <cell r="B127" t="str">
            <v>95</v>
          </cell>
          <cell r="D127">
            <v>8165.94</v>
          </cell>
          <cell r="E127">
            <v>2634.55</v>
          </cell>
        </row>
        <row r="128">
          <cell r="B128" t="str">
            <v>96</v>
          </cell>
          <cell r="C128">
            <v>9178.16</v>
          </cell>
          <cell r="E128">
            <v>2634.55</v>
          </cell>
          <cell r="F128">
            <v>15000</v>
          </cell>
        </row>
        <row r="129">
          <cell r="B129" t="str">
            <v>97</v>
          </cell>
          <cell r="D129">
            <v>127.84</v>
          </cell>
          <cell r="E129">
            <v>2634.55</v>
          </cell>
        </row>
        <row r="130">
          <cell r="B130" t="str">
            <v>98</v>
          </cell>
          <cell r="C130">
            <v>4969.16</v>
          </cell>
          <cell r="E130">
            <v>2634.55</v>
          </cell>
        </row>
        <row r="131">
          <cell r="B131" t="str">
            <v>99</v>
          </cell>
          <cell r="C131">
            <v>1578.2</v>
          </cell>
          <cell r="E131">
            <v>2634.55</v>
          </cell>
          <cell r="F131">
            <v>2700</v>
          </cell>
        </row>
        <row r="132">
          <cell r="B132" t="str">
            <v>137</v>
          </cell>
          <cell r="E132">
            <v>2634.55</v>
          </cell>
        </row>
      </sheetData>
      <sheetData sheetId="4">
        <row r="1">
          <cell r="B1" t="str">
            <v/>
          </cell>
          <cell r="C1" t="str">
            <v>Задолженность</v>
          </cell>
          <cell r="D1" t="str">
            <v>Переплата</v>
          </cell>
          <cell r="E1" t="str">
            <v>Начислено</v>
          </cell>
          <cell r="F1" t="str">
            <v>Оплачено</v>
          </cell>
        </row>
        <row r="2">
          <cell r="B2" t="str">
            <v>1</v>
          </cell>
          <cell r="C2">
            <v>23651.91</v>
          </cell>
          <cell r="E2">
            <v>2634.55</v>
          </cell>
        </row>
        <row r="3">
          <cell r="B3" t="str">
            <v>10</v>
          </cell>
          <cell r="D3">
            <v>211.09</v>
          </cell>
          <cell r="E3">
            <v>2634.55</v>
          </cell>
          <cell r="F3">
            <v>2500</v>
          </cell>
        </row>
        <row r="4">
          <cell r="B4" t="str">
            <v>100</v>
          </cell>
          <cell r="C4">
            <v>2710.95</v>
          </cell>
          <cell r="E4">
            <v>2634.55</v>
          </cell>
          <cell r="F4">
            <v>5000</v>
          </cell>
        </row>
        <row r="5">
          <cell r="B5" t="str">
            <v>101</v>
          </cell>
          <cell r="C5">
            <v>2634.55</v>
          </cell>
          <cell r="E5">
            <v>2634.55</v>
          </cell>
          <cell r="F5">
            <v>5269.1</v>
          </cell>
        </row>
        <row r="6">
          <cell r="B6" t="str">
            <v>102</v>
          </cell>
          <cell r="D6">
            <v>2205.14</v>
          </cell>
          <cell r="E6">
            <v>2634.55</v>
          </cell>
          <cell r="F6">
            <v>3000</v>
          </cell>
        </row>
        <row r="7">
          <cell r="B7" t="str">
            <v>103</v>
          </cell>
          <cell r="D7">
            <v>6760.79</v>
          </cell>
          <cell r="E7">
            <v>2634.55</v>
          </cell>
          <cell r="F7">
            <v>7969</v>
          </cell>
        </row>
        <row r="8">
          <cell r="B8" t="str">
            <v>104</v>
          </cell>
          <cell r="C8">
            <v>7052.01</v>
          </cell>
          <cell r="E8">
            <v>2634.55</v>
          </cell>
          <cell r="F8">
            <v>15000</v>
          </cell>
        </row>
        <row r="9">
          <cell r="B9" t="str">
            <v>105</v>
          </cell>
          <cell r="C9">
            <v>39518.25</v>
          </cell>
          <cell r="E9">
            <v>2634.55</v>
          </cell>
          <cell r="F9">
            <v>42152</v>
          </cell>
        </row>
        <row r="10">
          <cell r="B10" t="str">
            <v>106</v>
          </cell>
          <cell r="C10">
            <v>7903.65</v>
          </cell>
          <cell r="E10">
            <v>2634.55</v>
          </cell>
        </row>
        <row r="11">
          <cell r="B11" t="str">
            <v>107</v>
          </cell>
          <cell r="C11">
            <v>5387.18</v>
          </cell>
          <cell r="E11">
            <v>2634.55</v>
          </cell>
          <cell r="F11">
            <v>5269.1</v>
          </cell>
        </row>
        <row r="12">
          <cell r="B12" t="str">
            <v>108</v>
          </cell>
          <cell r="D12">
            <v>5269.1</v>
          </cell>
          <cell r="E12">
            <v>2634.55</v>
          </cell>
        </row>
        <row r="13">
          <cell r="B13" t="str">
            <v>109</v>
          </cell>
          <cell r="D13">
            <v>10174.81</v>
          </cell>
          <cell r="E13">
            <v>2634.55</v>
          </cell>
          <cell r="F13">
            <v>2634.55</v>
          </cell>
        </row>
        <row r="14">
          <cell r="B14" t="str">
            <v>11</v>
          </cell>
          <cell r="D14">
            <v>4774.9399999999996</v>
          </cell>
          <cell r="E14">
            <v>2634.55</v>
          </cell>
        </row>
        <row r="15">
          <cell r="B15" t="str">
            <v>110</v>
          </cell>
          <cell r="D15">
            <v>13893.69</v>
          </cell>
          <cell r="E15">
            <v>2634.55</v>
          </cell>
        </row>
        <row r="16">
          <cell r="B16" t="str">
            <v>111</v>
          </cell>
          <cell r="C16">
            <v>2967.86</v>
          </cell>
          <cell r="E16">
            <v>2634.55</v>
          </cell>
          <cell r="F16">
            <v>3000</v>
          </cell>
        </row>
        <row r="17">
          <cell r="B17" t="str">
            <v>112</v>
          </cell>
          <cell r="D17">
            <v>2710.66</v>
          </cell>
          <cell r="E17">
            <v>2634.55</v>
          </cell>
          <cell r="F17">
            <v>2634.55</v>
          </cell>
        </row>
        <row r="18">
          <cell r="B18" t="str">
            <v>113</v>
          </cell>
          <cell r="C18">
            <v>245447.11</v>
          </cell>
          <cell r="E18">
            <v>2634.55</v>
          </cell>
        </row>
        <row r="19">
          <cell r="B19" t="str">
            <v>114</v>
          </cell>
          <cell r="C19">
            <v>2603.65</v>
          </cell>
          <cell r="E19">
            <v>2634.55</v>
          </cell>
          <cell r="F19">
            <v>2637</v>
          </cell>
        </row>
        <row r="20">
          <cell r="B20" t="str">
            <v>115</v>
          </cell>
          <cell r="D20">
            <v>2365.4499999999998</v>
          </cell>
          <cell r="E20">
            <v>2634.55</v>
          </cell>
          <cell r="F20">
            <v>5000</v>
          </cell>
        </row>
        <row r="21">
          <cell r="B21" t="str">
            <v>116</v>
          </cell>
          <cell r="D21">
            <v>2365.4499999999998</v>
          </cell>
          <cell r="E21">
            <v>2634.55</v>
          </cell>
          <cell r="F21">
            <v>5000</v>
          </cell>
        </row>
        <row r="22">
          <cell r="B22" t="str">
            <v>117</v>
          </cell>
          <cell r="C22">
            <v>2634.55</v>
          </cell>
          <cell r="E22">
            <v>2634.55</v>
          </cell>
        </row>
        <row r="23">
          <cell r="B23" t="str">
            <v>118</v>
          </cell>
          <cell r="C23">
            <v>2634.55</v>
          </cell>
          <cell r="E23">
            <v>2634.55</v>
          </cell>
        </row>
        <row r="24">
          <cell r="B24" t="str">
            <v>119</v>
          </cell>
          <cell r="C24">
            <v>2634.55</v>
          </cell>
          <cell r="E24">
            <v>2634.55</v>
          </cell>
          <cell r="F24">
            <v>2634.55</v>
          </cell>
        </row>
        <row r="25">
          <cell r="B25" t="str">
            <v>12</v>
          </cell>
          <cell r="C25">
            <v>511.91</v>
          </cell>
          <cell r="E25">
            <v>2634.55</v>
          </cell>
        </row>
        <row r="26">
          <cell r="B26" t="str">
            <v>120</v>
          </cell>
          <cell r="D26">
            <v>21326.54</v>
          </cell>
          <cell r="E26">
            <v>2634.55</v>
          </cell>
        </row>
        <row r="27">
          <cell r="B27" t="str">
            <v>121</v>
          </cell>
          <cell r="C27">
            <v>1656.12</v>
          </cell>
          <cell r="E27">
            <v>2634.55</v>
          </cell>
          <cell r="F27">
            <v>5000</v>
          </cell>
        </row>
        <row r="28">
          <cell r="B28" t="str">
            <v>122</v>
          </cell>
          <cell r="C28">
            <v>866.86</v>
          </cell>
          <cell r="E28">
            <v>2634.55</v>
          </cell>
        </row>
        <row r="29">
          <cell r="B29" t="str">
            <v>123</v>
          </cell>
          <cell r="D29">
            <v>2634.55</v>
          </cell>
          <cell r="E29">
            <v>2634.55</v>
          </cell>
          <cell r="F29">
            <v>7903.65</v>
          </cell>
        </row>
        <row r="30">
          <cell r="B30" t="str">
            <v>124</v>
          </cell>
          <cell r="D30">
            <v>5967.54</v>
          </cell>
          <cell r="E30">
            <v>2634.55</v>
          </cell>
          <cell r="F30">
            <v>2700</v>
          </cell>
        </row>
        <row r="31">
          <cell r="B31" t="str">
            <v>1251</v>
          </cell>
          <cell r="C31">
            <v>107046.31</v>
          </cell>
          <cell r="E31">
            <v>1756.37</v>
          </cell>
          <cell r="F31">
            <v>5200</v>
          </cell>
        </row>
        <row r="32">
          <cell r="B32" t="str">
            <v>1252</v>
          </cell>
          <cell r="C32">
            <v>6147.26</v>
          </cell>
          <cell r="E32">
            <v>878.18</v>
          </cell>
        </row>
        <row r="33">
          <cell r="B33" t="str">
            <v>126</v>
          </cell>
          <cell r="D33">
            <v>4581.79</v>
          </cell>
          <cell r="E33">
            <v>2634.55</v>
          </cell>
        </row>
        <row r="34">
          <cell r="B34" t="str">
            <v>127</v>
          </cell>
          <cell r="D34">
            <v>30.69</v>
          </cell>
          <cell r="E34">
            <v>2634.55</v>
          </cell>
          <cell r="F34">
            <v>2600</v>
          </cell>
        </row>
        <row r="35">
          <cell r="B35" t="str">
            <v>128</v>
          </cell>
          <cell r="C35">
            <v>199578.61</v>
          </cell>
          <cell r="E35">
            <v>2634.55</v>
          </cell>
        </row>
        <row r="36">
          <cell r="B36" t="str">
            <v>1291</v>
          </cell>
          <cell r="C36">
            <v>7901.85</v>
          </cell>
          <cell r="E36">
            <v>2634.55</v>
          </cell>
          <cell r="F36">
            <v>10540</v>
          </cell>
        </row>
        <row r="37">
          <cell r="B37" t="str">
            <v>1292</v>
          </cell>
          <cell r="C37">
            <v>25794.65</v>
          </cell>
          <cell r="E37">
            <v>2634.55</v>
          </cell>
        </row>
        <row r="38">
          <cell r="B38" t="str">
            <v>13</v>
          </cell>
          <cell r="C38">
            <v>13198.47</v>
          </cell>
          <cell r="E38">
            <v>2634.55</v>
          </cell>
          <cell r="F38">
            <v>10600</v>
          </cell>
        </row>
        <row r="39">
          <cell r="B39" t="str">
            <v>130</v>
          </cell>
          <cell r="D39">
            <v>2572.44</v>
          </cell>
          <cell r="E39">
            <v>2634.55</v>
          </cell>
        </row>
        <row r="40">
          <cell r="B40" t="str">
            <v>131</v>
          </cell>
          <cell r="C40">
            <v>6755.71</v>
          </cell>
          <cell r="E40">
            <v>2634.55</v>
          </cell>
          <cell r="F40">
            <v>3000</v>
          </cell>
        </row>
        <row r="41">
          <cell r="B41" t="str">
            <v>132</v>
          </cell>
          <cell r="C41">
            <v>3493.75</v>
          </cell>
          <cell r="E41">
            <v>2634.55</v>
          </cell>
        </row>
        <row r="42">
          <cell r="B42" t="str">
            <v>133</v>
          </cell>
          <cell r="C42">
            <v>5941.85</v>
          </cell>
          <cell r="E42">
            <v>2634.55</v>
          </cell>
        </row>
        <row r="43">
          <cell r="B43" t="str">
            <v>134</v>
          </cell>
          <cell r="D43">
            <v>5242.29</v>
          </cell>
          <cell r="E43">
            <v>2634.55</v>
          </cell>
          <cell r="F43">
            <v>10540</v>
          </cell>
        </row>
        <row r="44">
          <cell r="B44" t="str">
            <v>135</v>
          </cell>
          <cell r="C44">
            <v>7903.65</v>
          </cell>
          <cell r="E44">
            <v>2634.55</v>
          </cell>
          <cell r="F44">
            <v>10538.2</v>
          </cell>
        </row>
        <row r="45">
          <cell r="B45" t="str">
            <v>136</v>
          </cell>
          <cell r="C45">
            <v>7903.65</v>
          </cell>
          <cell r="E45">
            <v>2634.55</v>
          </cell>
          <cell r="F45">
            <v>13172.75</v>
          </cell>
        </row>
        <row r="46">
          <cell r="B46" t="str">
            <v>14</v>
          </cell>
          <cell r="C46">
            <v>2634.55</v>
          </cell>
          <cell r="E46">
            <v>2634.55</v>
          </cell>
        </row>
        <row r="47">
          <cell r="B47" t="str">
            <v>15</v>
          </cell>
          <cell r="C47">
            <v>2575.5100000000002</v>
          </cell>
          <cell r="E47">
            <v>2634.55</v>
          </cell>
          <cell r="F47">
            <v>2634.55</v>
          </cell>
        </row>
        <row r="48">
          <cell r="B48" t="str">
            <v>16</v>
          </cell>
          <cell r="D48">
            <v>18971.439999999999</v>
          </cell>
          <cell r="E48">
            <v>2634.55</v>
          </cell>
          <cell r="F48">
            <v>3000</v>
          </cell>
        </row>
        <row r="49">
          <cell r="B49" t="str">
            <v>18</v>
          </cell>
          <cell r="C49">
            <v>7903.65</v>
          </cell>
          <cell r="E49">
            <v>2634.55</v>
          </cell>
          <cell r="F49">
            <v>7903.65</v>
          </cell>
        </row>
        <row r="50">
          <cell r="B50" t="str">
            <v>19</v>
          </cell>
          <cell r="C50">
            <v>10434.06</v>
          </cell>
          <cell r="E50">
            <v>2634.55</v>
          </cell>
        </row>
        <row r="51">
          <cell r="B51" t="str">
            <v>2</v>
          </cell>
          <cell r="E51">
            <v>2634.55</v>
          </cell>
          <cell r="F51">
            <v>2634.55</v>
          </cell>
        </row>
        <row r="52">
          <cell r="B52" t="str">
            <v>21</v>
          </cell>
          <cell r="D52">
            <v>2634.55</v>
          </cell>
          <cell r="E52">
            <v>2634.55</v>
          </cell>
        </row>
        <row r="53">
          <cell r="B53" t="str">
            <v>22</v>
          </cell>
          <cell r="C53">
            <v>9077.91</v>
          </cell>
          <cell r="E53">
            <v>2634.55</v>
          </cell>
          <cell r="F53">
            <v>5000</v>
          </cell>
        </row>
        <row r="54">
          <cell r="B54" t="str">
            <v>23</v>
          </cell>
          <cell r="C54">
            <v>10517.91</v>
          </cell>
          <cell r="E54">
            <v>2634.55</v>
          </cell>
          <cell r="F54">
            <v>10000</v>
          </cell>
        </row>
        <row r="55">
          <cell r="B55" t="str">
            <v>25</v>
          </cell>
          <cell r="D55">
            <v>96.35</v>
          </cell>
          <cell r="E55">
            <v>2634.55</v>
          </cell>
          <cell r="F55">
            <v>6000</v>
          </cell>
        </row>
        <row r="56">
          <cell r="B56" t="str">
            <v>26</v>
          </cell>
          <cell r="D56">
            <v>18449.05</v>
          </cell>
          <cell r="E56">
            <v>2634.55</v>
          </cell>
        </row>
        <row r="57">
          <cell r="B57" t="str">
            <v>27</v>
          </cell>
          <cell r="D57">
            <v>5005.7299999999996</v>
          </cell>
          <cell r="E57">
            <v>2634.55</v>
          </cell>
        </row>
        <row r="58">
          <cell r="B58" t="str">
            <v>28</v>
          </cell>
          <cell r="C58">
            <v>80.05</v>
          </cell>
          <cell r="E58">
            <v>2634.55</v>
          </cell>
          <cell r="F58">
            <v>2700</v>
          </cell>
        </row>
        <row r="59">
          <cell r="B59" t="str">
            <v>29</v>
          </cell>
          <cell r="C59">
            <v>2634.3</v>
          </cell>
          <cell r="E59">
            <v>2634.55</v>
          </cell>
          <cell r="F59">
            <v>8000</v>
          </cell>
        </row>
        <row r="60">
          <cell r="B60" t="str">
            <v>3</v>
          </cell>
          <cell r="C60">
            <v>1272.06</v>
          </cell>
          <cell r="E60">
            <v>2634.55</v>
          </cell>
        </row>
        <row r="61">
          <cell r="B61" t="str">
            <v>31</v>
          </cell>
          <cell r="C61">
            <v>5269.1</v>
          </cell>
          <cell r="E61">
            <v>2634.55</v>
          </cell>
        </row>
        <row r="62">
          <cell r="B62" t="str">
            <v>32</v>
          </cell>
          <cell r="E62">
            <v>2634.55</v>
          </cell>
          <cell r="F62">
            <v>2634.55</v>
          </cell>
        </row>
        <row r="63">
          <cell r="B63" t="str">
            <v>33</v>
          </cell>
          <cell r="C63">
            <v>7903.65</v>
          </cell>
          <cell r="E63">
            <v>2634.55</v>
          </cell>
        </row>
        <row r="64">
          <cell r="B64" t="str">
            <v>34</v>
          </cell>
          <cell r="D64">
            <v>0.45</v>
          </cell>
          <cell r="E64">
            <v>2634.55</v>
          </cell>
        </row>
        <row r="65">
          <cell r="B65" t="str">
            <v>35</v>
          </cell>
          <cell r="C65">
            <v>339.76</v>
          </cell>
          <cell r="E65">
            <v>2634.55</v>
          </cell>
          <cell r="F65">
            <v>2700</v>
          </cell>
        </row>
        <row r="66">
          <cell r="B66" t="str">
            <v>36</v>
          </cell>
          <cell r="C66">
            <v>5329.46</v>
          </cell>
          <cell r="E66">
            <v>2634.55</v>
          </cell>
          <cell r="F66">
            <v>3000</v>
          </cell>
        </row>
        <row r="67">
          <cell r="B67" t="str">
            <v>37</v>
          </cell>
          <cell r="C67">
            <v>1188.01</v>
          </cell>
          <cell r="E67">
            <v>2634.55</v>
          </cell>
        </row>
        <row r="68">
          <cell r="B68" t="str">
            <v>38</v>
          </cell>
          <cell r="C68">
            <v>2634.55</v>
          </cell>
          <cell r="E68">
            <v>2634.55</v>
          </cell>
          <cell r="F68">
            <v>5269.1</v>
          </cell>
        </row>
        <row r="69">
          <cell r="B69" t="str">
            <v>39</v>
          </cell>
          <cell r="C69">
            <v>741.85</v>
          </cell>
          <cell r="E69">
            <v>2634.55</v>
          </cell>
        </row>
        <row r="70">
          <cell r="B70" t="str">
            <v>4</v>
          </cell>
          <cell r="C70">
            <v>19566.66</v>
          </cell>
          <cell r="E70">
            <v>2634.55</v>
          </cell>
          <cell r="F70">
            <v>4950</v>
          </cell>
        </row>
        <row r="71">
          <cell r="B71" t="str">
            <v>40</v>
          </cell>
          <cell r="C71">
            <v>2202.8000000000002</v>
          </cell>
          <cell r="E71">
            <v>2634.55</v>
          </cell>
          <cell r="F71">
            <v>2650</v>
          </cell>
        </row>
        <row r="72">
          <cell r="B72" t="str">
            <v>42</v>
          </cell>
          <cell r="C72">
            <v>5269.1</v>
          </cell>
          <cell r="E72">
            <v>2634.55</v>
          </cell>
        </row>
        <row r="73">
          <cell r="B73" t="str">
            <v>43</v>
          </cell>
          <cell r="D73">
            <v>6559.26</v>
          </cell>
          <cell r="E73">
            <v>2634.55</v>
          </cell>
          <cell r="F73">
            <v>2700</v>
          </cell>
        </row>
        <row r="74">
          <cell r="B74" t="str">
            <v>44</v>
          </cell>
          <cell r="D74">
            <v>37.31</v>
          </cell>
          <cell r="E74">
            <v>2634.55</v>
          </cell>
          <cell r="F74">
            <v>2634.55</v>
          </cell>
        </row>
        <row r="75">
          <cell r="B75" t="str">
            <v>45</v>
          </cell>
          <cell r="E75">
            <v>2634.55</v>
          </cell>
          <cell r="F75">
            <v>2634.55</v>
          </cell>
        </row>
        <row r="76">
          <cell r="B76" t="str">
            <v>46</v>
          </cell>
          <cell r="C76">
            <v>2888.56</v>
          </cell>
          <cell r="E76">
            <v>2634.55</v>
          </cell>
          <cell r="F76">
            <v>2970</v>
          </cell>
        </row>
        <row r="77">
          <cell r="B77" t="str">
            <v>47</v>
          </cell>
          <cell r="C77">
            <v>2634.55</v>
          </cell>
          <cell r="E77">
            <v>2634.55</v>
          </cell>
          <cell r="F77">
            <v>5269.1</v>
          </cell>
        </row>
        <row r="78">
          <cell r="B78" t="str">
            <v>49</v>
          </cell>
          <cell r="D78">
            <v>11648.64</v>
          </cell>
          <cell r="E78">
            <v>2634.55</v>
          </cell>
        </row>
        <row r="79">
          <cell r="B79" t="str">
            <v>5</v>
          </cell>
          <cell r="D79">
            <v>1887.77</v>
          </cell>
          <cell r="E79">
            <v>2634.55</v>
          </cell>
          <cell r="F79">
            <v>2700</v>
          </cell>
        </row>
        <row r="80">
          <cell r="B80" t="str">
            <v>50</v>
          </cell>
          <cell r="D80">
            <v>8603.94</v>
          </cell>
          <cell r="E80">
            <v>2634.55</v>
          </cell>
        </row>
        <row r="81">
          <cell r="B81" t="str">
            <v>51</v>
          </cell>
          <cell r="C81">
            <v>1374.92</v>
          </cell>
          <cell r="E81">
            <v>2634.55</v>
          </cell>
          <cell r="F81">
            <v>2700</v>
          </cell>
        </row>
        <row r="82">
          <cell r="B82" t="str">
            <v>52</v>
          </cell>
          <cell r="D82">
            <v>2578.1</v>
          </cell>
          <cell r="E82">
            <v>2634.55</v>
          </cell>
        </row>
        <row r="83">
          <cell r="B83" t="str">
            <v>53</v>
          </cell>
          <cell r="D83">
            <v>10503.24</v>
          </cell>
          <cell r="E83">
            <v>2634.55</v>
          </cell>
        </row>
        <row r="84">
          <cell r="B84" t="str">
            <v>54</v>
          </cell>
          <cell r="C84">
            <v>2304.25</v>
          </cell>
          <cell r="E84">
            <v>2634.55</v>
          </cell>
        </row>
        <row r="85">
          <cell r="B85" t="str">
            <v>55</v>
          </cell>
          <cell r="C85">
            <v>8529.16</v>
          </cell>
          <cell r="E85">
            <v>2634.55</v>
          </cell>
          <cell r="F85">
            <v>15000</v>
          </cell>
        </row>
        <row r="86">
          <cell r="B86" t="str">
            <v>56</v>
          </cell>
          <cell r="D86">
            <v>26561.24</v>
          </cell>
          <cell r="E86">
            <v>2634.55</v>
          </cell>
        </row>
        <row r="87">
          <cell r="B87" t="str">
            <v>57</v>
          </cell>
          <cell r="C87">
            <v>8181.62</v>
          </cell>
          <cell r="E87">
            <v>5269.1</v>
          </cell>
        </row>
        <row r="88">
          <cell r="B88" t="str">
            <v>58</v>
          </cell>
          <cell r="C88">
            <v>6504.76</v>
          </cell>
          <cell r="E88">
            <v>2634.55</v>
          </cell>
          <cell r="F88">
            <v>4990</v>
          </cell>
        </row>
        <row r="89">
          <cell r="B89" t="str">
            <v>6</v>
          </cell>
          <cell r="C89">
            <v>7535.06</v>
          </cell>
          <cell r="E89">
            <v>2634.55</v>
          </cell>
        </row>
        <row r="90">
          <cell r="B90" t="str">
            <v>60</v>
          </cell>
          <cell r="C90">
            <v>2404.5100000000002</v>
          </cell>
          <cell r="E90">
            <v>2634.55</v>
          </cell>
          <cell r="F90">
            <v>2500</v>
          </cell>
        </row>
        <row r="91">
          <cell r="B91" t="str">
            <v>61</v>
          </cell>
          <cell r="D91">
            <v>160.88999999999999</v>
          </cell>
          <cell r="E91">
            <v>2634.55</v>
          </cell>
          <cell r="F91">
            <v>2635</v>
          </cell>
        </row>
        <row r="92">
          <cell r="B92" t="str">
            <v>62</v>
          </cell>
          <cell r="C92">
            <v>28980.01</v>
          </cell>
          <cell r="E92">
            <v>2634.55</v>
          </cell>
        </row>
        <row r="93">
          <cell r="B93" t="str">
            <v>63</v>
          </cell>
          <cell r="D93">
            <v>266.99</v>
          </cell>
          <cell r="E93">
            <v>2634.55</v>
          </cell>
        </row>
        <row r="94">
          <cell r="B94" t="str">
            <v>64</v>
          </cell>
          <cell r="E94">
            <v>2634.55</v>
          </cell>
          <cell r="F94">
            <v>2634.55</v>
          </cell>
        </row>
        <row r="95">
          <cell r="B95" t="str">
            <v>65</v>
          </cell>
          <cell r="C95">
            <v>13172.75</v>
          </cell>
          <cell r="E95">
            <v>2634.55</v>
          </cell>
        </row>
        <row r="96">
          <cell r="B96" t="str">
            <v>66</v>
          </cell>
          <cell r="E96">
            <v>2634.55</v>
          </cell>
          <cell r="F96">
            <v>2634.55</v>
          </cell>
        </row>
        <row r="97">
          <cell r="B97" t="str">
            <v>67</v>
          </cell>
          <cell r="D97">
            <v>943.69</v>
          </cell>
          <cell r="E97">
            <v>2634.55</v>
          </cell>
        </row>
        <row r="98">
          <cell r="B98" t="str">
            <v>68</v>
          </cell>
          <cell r="C98">
            <v>286735.11</v>
          </cell>
          <cell r="E98">
            <v>2634.55</v>
          </cell>
        </row>
        <row r="99">
          <cell r="B99" t="str">
            <v>69</v>
          </cell>
          <cell r="C99">
            <v>286735.11</v>
          </cell>
          <cell r="E99">
            <v>2634.55</v>
          </cell>
        </row>
        <row r="100">
          <cell r="B100" t="str">
            <v>7</v>
          </cell>
          <cell r="D100">
            <v>10538.2</v>
          </cell>
          <cell r="E100">
            <v>2634.55</v>
          </cell>
        </row>
        <row r="101">
          <cell r="B101" t="str">
            <v>70</v>
          </cell>
          <cell r="E101">
            <v>2634.55</v>
          </cell>
        </row>
        <row r="102">
          <cell r="B102" t="str">
            <v>71</v>
          </cell>
          <cell r="C102">
            <v>2634.55</v>
          </cell>
          <cell r="E102">
            <v>2634.55</v>
          </cell>
          <cell r="F102">
            <v>2634.55</v>
          </cell>
        </row>
        <row r="103">
          <cell r="B103" t="str">
            <v>73</v>
          </cell>
          <cell r="D103">
            <v>232.84</v>
          </cell>
          <cell r="E103">
            <v>2634.55</v>
          </cell>
        </row>
        <row r="104">
          <cell r="B104" t="str">
            <v>74</v>
          </cell>
          <cell r="C104">
            <v>324.24</v>
          </cell>
          <cell r="E104">
            <v>2634.55</v>
          </cell>
          <cell r="F104">
            <v>10000</v>
          </cell>
        </row>
        <row r="105">
          <cell r="B105" t="str">
            <v>75</v>
          </cell>
          <cell r="D105">
            <v>12476.59</v>
          </cell>
          <cell r="E105">
            <v>2634.55</v>
          </cell>
          <cell r="F105">
            <v>2634.55</v>
          </cell>
        </row>
        <row r="106">
          <cell r="B106" t="str">
            <v>76</v>
          </cell>
          <cell r="D106">
            <v>836.39</v>
          </cell>
          <cell r="E106">
            <v>2634.55</v>
          </cell>
          <cell r="F106">
            <v>4500</v>
          </cell>
        </row>
        <row r="107">
          <cell r="B107" t="str">
            <v>77</v>
          </cell>
          <cell r="D107">
            <v>15.45</v>
          </cell>
          <cell r="E107">
            <v>2634.55</v>
          </cell>
        </row>
        <row r="108">
          <cell r="B108" t="str">
            <v>78</v>
          </cell>
          <cell r="D108">
            <v>12967.69</v>
          </cell>
          <cell r="E108">
            <v>2634.55</v>
          </cell>
          <cell r="F108">
            <v>2634.55</v>
          </cell>
        </row>
        <row r="109">
          <cell r="B109" t="str">
            <v>79</v>
          </cell>
          <cell r="D109">
            <v>7513.41</v>
          </cell>
          <cell r="E109">
            <v>2634.55</v>
          </cell>
        </row>
        <row r="110">
          <cell r="B110" t="str">
            <v>8</v>
          </cell>
          <cell r="C110">
            <v>219555.06</v>
          </cell>
          <cell r="E110">
            <v>2634.55</v>
          </cell>
        </row>
        <row r="111">
          <cell r="B111" t="str">
            <v>80</v>
          </cell>
          <cell r="D111">
            <v>41.19</v>
          </cell>
          <cell r="E111">
            <v>2634.55</v>
          </cell>
          <cell r="F111">
            <v>2600</v>
          </cell>
        </row>
        <row r="112">
          <cell r="B112" t="str">
            <v>81</v>
          </cell>
          <cell r="D112">
            <v>3487.11</v>
          </cell>
          <cell r="E112">
            <v>2634.55</v>
          </cell>
        </row>
        <row r="113">
          <cell r="B113" t="str">
            <v>82</v>
          </cell>
          <cell r="C113">
            <v>15807.05</v>
          </cell>
          <cell r="E113">
            <v>2634.55</v>
          </cell>
        </row>
        <row r="114">
          <cell r="B114" t="str">
            <v>83</v>
          </cell>
          <cell r="C114">
            <v>4838.3</v>
          </cell>
          <cell r="E114">
            <v>2634.55</v>
          </cell>
        </row>
        <row r="115">
          <cell r="B115" t="str">
            <v>84</v>
          </cell>
          <cell r="D115">
            <v>456.99</v>
          </cell>
          <cell r="E115">
            <v>2634.55</v>
          </cell>
        </row>
        <row r="116">
          <cell r="B116" t="str">
            <v>85</v>
          </cell>
          <cell r="C116">
            <v>1345.02</v>
          </cell>
          <cell r="E116">
            <v>2634.55</v>
          </cell>
          <cell r="F116">
            <v>5000</v>
          </cell>
        </row>
        <row r="117">
          <cell r="B117" t="str">
            <v>86</v>
          </cell>
          <cell r="D117">
            <v>16644.36</v>
          </cell>
          <cell r="E117">
            <v>2634.55</v>
          </cell>
        </row>
        <row r="118">
          <cell r="B118" t="str">
            <v>87</v>
          </cell>
          <cell r="C118">
            <v>15807.3</v>
          </cell>
          <cell r="E118">
            <v>2634.55</v>
          </cell>
          <cell r="F118">
            <v>21076.400000000001</v>
          </cell>
        </row>
        <row r="119">
          <cell r="B119" t="str">
            <v>88</v>
          </cell>
          <cell r="D119">
            <v>71.7</v>
          </cell>
          <cell r="E119">
            <v>2634.55</v>
          </cell>
          <cell r="F119">
            <v>2635</v>
          </cell>
        </row>
        <row r="120">
          <cell r="B120" t="str">
            <v>89</v>
          </cell>
          <cell r="C120">
            <v>7903.65</v>
          </cell>
          <cell r="E120">
            <v>2634.55</v>
          </cell>
        </row>
        <row r="121">
          <cell r="B121" t="str">
            <v>9</v>
          </cell>
          <cell r="D121">
            <v>210.59</v>
          </cell>
          <cell r="E121">
            <v>2634.55</v>
          </cell>
          <cell r="F121">
            <v>2500</v>
          </cell>
        </row>
        <row r="122">
          <cell r="B122" t="str">
            <v>90</v>
          </cell>
          <cell r="E122">
            <v>2634.55</v>
          </cell>
        </row>
        <row r="123">
          <cell r="B123" t="str">
            <v>91</v>
          </cell>
          <cell r="D123">
            <v>5308.02</v>
          </cell>
          <cell r="E123">
            <v>2634.55</v>
          </cell>
          <cell r="F123">
            <v>2700</v>
          </cell>
        </row>
        <row r="124">
          <cell r="B124" t="str">
            <v>92</v>
          </cell>
          <cell r="C124">
            <v>6383.71</v>
          </cell>
          <cell r="E124">
            <v>2634.55</v>
          </cell>
        </row>
        <row r="125">
          <cell r="B125" t="str">
            <v>93</v>
          </cell>
          <cell r="C125">
            <v>165332.71</v>
          </cell>
          <cell r="E125">
            <v>2634.55</v>
          </cell>
        </row>
        <row r="126">
          <cell r="B126" t="str">
            <v>94</v>
          </cell>
          <cell r="C126">
            <v>26345.5</v>
          </cell>
          <cell r="E126">
            <v>2634.55</v>
          </cell>
          <cell r="F126">
            <v>29000</v>
          </cell>
        </row>
        <row r="127">
          <cell r="B127" t="str">
            <v>95</v>
          </cell>
          <cell r="D127">
            <v>5531.39</v>
          </cell>
          <cell r="E127">
            <v>2634.55</v>
          </cell>
          <cell r="F127">
            <v>2635</v>
          </cell>
        </row>
        <row r="128">
          <cell r="B128" t="str">
            <v>96</v>
          </cell>
          <cell r="D128">
            <v>3187.29</v>
          </cell>
          <cell r="E128">
            <v>2634.55</v>
          </cell>
        </row>
        <row r="129">
          <cell r="B129" t="str">
            <v>97</v>
          </cell>
          <cell r="C129">
            <v>2506.71</v>
          </cell>
          <cell r="E129">
            <v>2634.55</v>
          </cell>
        </row>
        <row r="130">
          <cell r="B130" t="str">
            <v>98</v>
          </cell>
          <cell r="C130">
            <v>7603.71</v>
          </cell>
          <cell r="E130">
            <v>2634.55</v>
          </cell>
          <cell r="F130">
            <v>10000</v>
          </cell>
        </row>
        <row r="131">
          <cell r="B131" t="str">
            <v>99</v>
          </cell>
          <cell r="C131">
            <v>1512.75</v>
          </cell>
          <cell r="E131">
            <v>2634.55</v>
          </cell>
          <cell r="F131">
            <v>2700</v>
          </cell>
        </row>
        <row r="132">
          <cell r="B132" t="str">
            <v>137</v>
          </cell>
          <cell r="E132">
            <v>2634.55</v>
          </cell>
        </row>
        <row r="133">
          <cell r="B133" t="str">
            <v>??? ??????!</v>
          </cell>
        </row>
        <row r="134">
          <cell r="B134" t="str">
            <v>??? ??????!</v>
          </cell>
        </row>
        <row r="135">
          <cell r="B135" t="str">
            <v>??? ??????!</v>
          </cell>
        </row>
        <row r="136">
          <cell r="B136" t="str">
            <v>??? ??????!</v>
          </cell>
        </row>
        <row r="137">
          <cell r="B137" t="str">
            <v>??? ??????!</v>
          </cell>
        </row>
        <row r="138">
          <cell r="B138" t="str">
            <v>??? ??????!</v>
          </cell>
        </row>
        <row r="139">
          <cell r="B139" t="str">
            <v>??? ??????!</v>
          </cell>
        </row>
        <row r="140">
          <cell r="B140" t="str">
            <v>??? ??????!</v>
          </cell>
        </row>
        <row r="141">
          <cell r="B141" t="str">
            <v>??? ??????!</v>
          </cell>
        </row>
        <row r="142">
          <cell r="B142" t="str">
            <v>??? ??????!</v>
          </cell>
        </row>
        <row r="143">
          <cell r="B143" t="str">
            <v>??? ??????!</v>
          </cell>
        </row>
        <row r="144">
          <cell r="B144" t="str">
            <v>??? ??????!</v>
          </cell>
        </row>
        <row r="145">
          <cell r="B145" t="str">
            <v>??? ??????!</v>
          </cell>
        </row>
        <row r="146">
          <cell r="B146" t="str">
            <v>??? ??????!</v>
          </cell>
        </row>
        <row r="147">
          <cell r="B147" t="str">
            <v>??? ??????!</v>
          </cell>
        </row>
        <row r="148">
          <cell r="B148" t="str">
            <v>??? ??????!</v>
          </cell>
        </row>
        <row r="149">
          <cell r="B149" t="str">
            <v>??? ??????!</v>
          </cell>
        </row>
        <row r="150">
          <cell r="B150" t="str">
            <v>??? ??????!</v>
          </cell>
        </row>
        <row r="151">
          <cell r="B151" t="str">
            <v>??? ??????!</v>
          </cell>
        </row>
        <row r="152">
          <cell r="B152" t="str">
            <v>??? ??????!</v>
          </cell>
        </row>
        <row r="153">
          <cell r="B153" t="str">
            <v>??? ??????!</v>
          </cell>
        </row>
        <row r="154">
          <cell r="B154" t="str">
            <v>??? ??????!</v>
          </cell>
        </row>
        <row r="155">
          <cell r="B155" t="str">
            <v>??? ??????!</v>
          </cell>
        </row>
        <row r="156">
          <cell r="B156" t="str">
            <v>??? ??????!</v>
          </cell>
        </row>
        <row r="157">
          <cell r="B157" t="str">
            <v>??? ??????!</v>
          </cell>
        </row>
        <row r="158">
          <cell r="B158" t="str">
            <v>??? ??????!</v>
          </cell>
        </row>
        <row r="159">
          <cell r="B159" t="str">
            <v>??? ??????!</v>
          </cell>
        </row>
        <row r="160">
          <cell r="B160" t="str">
            <v>??? ??????!</v>
          </cell>
        </row>
        <row r="161">
          <cell r="B161" t="str">
            <v>??? ??????!</v>
          </cell>
        </row>
        <row r="162">
          <cell r="B162" t="str">
            <v>??? ??????!</v>
          </cell>
        </row>
        <row r="163">
          <cell r="B163" t="str">
            <v>??? ??????!</v>
          </cell>
        </row>
        <row r="164">
          <cell r="B164" t="str">
            <v>??? ??????!</v>
          </cell>
        </row>
        <row r="165">
          <cell r="B165" t="str">
            <v>??? ??????!</v>
          </cell>
        </row>
        <row r="166">
          <cell r="B166" t="str">
            <v>??? ??????!</v>
          </cell>
        </row>
        <row r="167">
          <cell r="B167" t="str">
            <v>??? ??????!</v>
          </cell>
        </row>
        <row r="168">
          <cell r="B168" t="str">
            <v>??? ??????!</v>
          </cell>
        </row>
        <row r="169">
          <cell r="B169" t="str">
            <v>??? ??????!</v>
          </cell>
        </row>
        <row r="170">
          <cell r="B170" t="str">
            <v>??? ??????!</v>
          </cell>
        </row>
        <row r="171">
          <cell r="B171" t="str">
            <v>??? ??????!</v>
          </cell>
        </row>
        <row r="172">
          <cell r="B172" t="str">
            <v>??? ??????!</v>
          </cell>
        </row>
        <row r="173">
          <cell r="B173" t="str">
            <v>??? ??????!</v>
          </cell>
        </row>
        <row r="174">
          <cell r="B174" t="str">
            <v>??? ??????!</v>
          </cell>
        </row>
        <row r="175">
          <cell r="B175" t="str">
            <v>??? ??????!</v>
          </cell>
        </row>
        <row r="176">
          <cell r="B176" t="str">
            <v>??? ??????!</v>
          </cell>
        </row>
        <row r="177">
          <cell r="B177" t="str">
            <v>??? ??????!</v>
          </cell>
        </row>
        <row r="178">
          <cell r="B178" t="str">
            <v>??? ??????!</v>
          </cell>
        </row>
        <row r="179">
          <cell r="B179" t="str">
            <v>??? ??????!</v>
          </cell>
        </row>
        <row r="180">
          <cell r="B180" t="str">
            <v>??? ??????!</v>
          </cell>
        </row>
        <row r="181">
          <cell r="B181" t="str">
            <v>??? ??????!</v>
          </cell>
        </row>
        <row r="182">
          <cell r="B182" t="str">
            <v>??? ??????!</v>
          </cell>
        </row>
        <row r="183">
          <cell r="B183" t="str">
            <v>??? ??????!</v>
          </cell>
        </row>
        <row r="184">
          <cell r="B184" t="str">
            <v>??? ??????!</v>
          </cell>
        </row>
        <row r="185">
          <cell r="B185" t="str">
            <v>??? ??????!</v>
          </cell>
        </row>
        <row r="186">
          <cell r="B186" t="str">
            <v>??? ??????!</v>
          </cell>
        </row>
        <row r="187">
          <cell r="B187" t="str">
            <v>??? ??????!</v>
          </cell>
        </row>
        <row r="188">
          <cell r="B188" t="str">
            <v>??? ??????!</v>
          </cell>
        </row>
        <row r="189">
          <cell r="B189" t="str">
            <v>??? ??????!</v>
          </cell>
        </row>
        <row r="190">
          <cell r="B190" t="str">
            <v>??? ??????!</v>
          </cell>
        </row>
        <row r="191">
          <cell r="B191" t="str">
            <v>??? ??????!</v>
          </cell>
        </row>
        <row r="192">
          <cell r="B192" t="str">
            <v>??? ??????!</v>
          </cell>
        </row>
        <row r="193">
          <cell r="B193" t="str">
            <v>??? ??????!</v>
          </cell>
        </row>
        <row r="194">
          <cell r="B194" t="str">
            <v>??? ??????!</v>
          </cell>
        </row>
        <row r="195">
          <cell r="B195" t="str">
            <v>??? ??????!</v>
          </cell>
        </row>
        <row r="196">
          <cell r="B196" t="str">
            <v>??? ??????!</v>
          </cell>
        </row>
        <row r="197">
          <cell r="B197" t="str">
            <v>??? ??????!</v>
          </cell>
        </row>
        <row r="198">
          <cell r="B198" t="str">
            <v>??? ??????!</v>
          </cell>
        </row>
        <row r="199">
          <cell r="B199" t="str">
            <v>??? ??????!</v>
          </cell>
        </row>
        <row r="200">
          <cell r="B200" t="str">
            <v>??? ??????!</v>
          </cell>
        </row>
        <row r="201">
          <cell r="B201" t="str">
            <v>??? ??????!</v>
          </cell>
        </row>
        <row r="202">
          <cell r="B202" t="str">
            <v>??? ??????!</v>
          </cell>
        </row>
        <row r="203">
          <cell r="B203" t="str">
            <v>??? ??????!</v>
          </cell>
        </row>
        <row r="204">
          <cell r="B204" t="str">
            <v>??? ??????!</v>
          </cell>
        </row>
        <row r="205">
          <cell r="B205" t="str">
            <v>??? ??????!</v>
          </cell>
        </row>
        <row r="206">
          <cell r="B206" t="str">
            <v>??? ??????!</v>
          </cell>
        </row>
        <row r="207">
          <cell r="B207" t="str">
            <v>??? ??????!</v>
          </cell>
        </row>
        <row r="208">
          <cell r="B208" t="str">
            <v>??? ??????!</v>
          </cell>
        </row>
        <row r="209">
          <cell r="B209" t="str">
            <v>??? ??????!</v>
          </cell>
        </row>
        <row r="210">
          <cell r="B210" t="str">
            <v>??? ??????!</v>
          </cell>
        </row>
        <row r="211">
          <cell r="B211" t="str">
            <v>??? ??????!</v>
          </cell>
        </row>
        <row r="212">
          <cell r="B212" t="str">
            <v>??? ??????!</v>
          </cell>
        </row>
        <row r="213">
          <cell r="B213" t="str">
            <v>??? ??????!</v>
          </cell>
        </row>
        <row r="214">
          <cell r="B214" t="str">
            <v>??? ??????!</v>
          </cell>
        </row>
        <row r="215">
          <cell r="B215" t="str">
            <v>??? ??????!</v>
          </cell>
        </row>
        <row r="216">
          <cell r="B216" t="str">
            <v>??? ??????!</v>
          </cell>
        </row>
        <row r="217">
          <cell r="B217" t="str">
            <v>??? ??????!</v>
          </cell>
        </row>
        <row r="218">
          <cell r="B218" t="str">
            <v>??? ??????!</v>
          </cell>
        </row>
        <row r="219">
          <cell r="B219" t="str">
            <v>??? ??????!</v>
          </cell>
        </row>
        <row r="220">
          <cell r="B220" t="str">
            <v>??? ??????!</v>
          </cell>
        </row>
        <row r="221">
          <cell r="B221" t="str">
            <v>??? ??????!</v>
          </cell>
        </row>
        <row r="222">
          <cell r="B222" t="str">
            <v>??? ??????!</v>
          </cell>
        </row>
        <row r="223">
          <cell r="B223" t="str">
            <v>??? ??????!</v>
          </cell>
        </row>
        <row r="224">
          <cell r="B224" t="str">
            <v>??? ??????!</v>
          </cell>
        </row>
        <row r="225">
          <cell r="B225" t="str">
            <v>??? ??????!</v>
          </cell>
        </row>
        <row r="226">
          <cell r="B226" t="str">
            <v>??? ??????!</v>
          </cell>
        </row>
        <row r="227">
          <cell r="B227" t="str">
            <v>??? ??????!</v>
          </cell>
        </row>
        <row r="228">
          <cell r="B228" t="str">
            <v>??? ??????!</v>
          </cell>
        </row>
        <row r="229">
          <cell r="B229" t="str">
            <v>??? ??????!</v>
          </cell>
        </row>
        <row r="230">
          <cell r="B230" t="str">
            <v>??? ??????!</v>
          </cell>
        </row>
        <row r="231">
          <cell r="B231" t="str">
            <v>??? ??????!</v>
          </cell>
        </row>
        <row r="232">
          <cell r="B232" t="str">
            <v>??? ??????!</v>
          </cell>
        </row>
        <row r="233">
          <cell r="B233" t="str">
            <v>??? ??????!</v>
          </cell>
        </row>
        <row r="234">
          <cell r="B234" t="str">
            <v>??? ??????!</v>
          </cell>
        </row>
        <row r="235">
          <cell r="B235" t="str">
            <v>??? ??????!</v>
          </cell>
        </row>
        <row r="236">
          <cell r="B236" t="str">
            <v>??? ??????!</v>
          </cell>
        </row>
        <row r="237">
          <cell r="B237" t="str">
            <v>??? ??????!</v>
          </cell>
        </row>
        <row r="238">
          <cell r="B238" t="str">
            <v>??? ??????!</v>
          </cell>
        </row>
        <row r="239">
          <cell r="B239" t="str">
            <v>??? ??????!</v>
          </cell>
        </row>
        <row r="240">
          <cell r="B240" t="str">
            <v>??? ??????!</v>
          </cell>
        </row>
        <row r="241">
          <cell r="B241" t="str">
            <v>??? ??????!</v>
          </cell>
        </row>
        <row r="242">
          <cell r="B242" t="str">
            <v>??? ??????!</v>
          </cell>
        </row>
        <row r="243">
          <cell r="B243" t="str">
            <v>??? ??????!</v>
          </cell>
        </row>
        <row r="244">
          <cell r="B244" t="str">
            <v>??? ??????!</v>
          </cell>
        </row>
        <row r="245">
          <cell r="B245" t="str">
            <v>??? ??????!</v>
          </cell>
        </row>
        <row r="246">
          <cell r="B246" t="str">
            <v>??? ??????!</v>
          </cell>
        </row>
        <row r="247">
          <cell r="B247" t="str">
            <v>??? ??????!</v>
          </cell>
        </row>
        <row r="248">
          <cell r="B248" t="str">
            <v>??? ??????!</v>
          </cell>
        </row>
        <row r="249">
          <cell r="B249" t="str">
            <v>??? ??????!</v>
          </cell>
        </row>
        <row r="250">
          <cell r="B250" t="str">
            <v>??? ??????!</v>
          </cell>
        </row>
        <row r="251">
          <cell r="B251" t="str">
            <v>??? ??????!</v>
          </cell>
        </row>
        <row r="252">
          <cell r="B252" t="str">
            <v>??? ??????!</v>
          </cell>
        </row>
        <row r="253">
          <cell r="B253" t="str">
            <v>??? ??????!</v>
          </cell>
        </row>
        <row r="254">
          <cell r="B254" t="str">
            <v>??? ??????!</v>
          </cell>
        </row>
        <row r="255">
          <cell r="B255" t="str">
            <v>??? ??????!</v>
          </cell>
        </row>
        <row r="256">
          <cell r="B256" t="str">
            <v>??? ??????!</v>
          </cell>
        </row>
        <row r="257">
          <cell r="B257" t="str">
            <v>??? ??????!</v>
          </cell>
        </row>
        <row r="258">
          <cell r="B258" t="str">
            <v>??? ??????!</v>
          </cell>
        </row>
        <row r="259">
          <cell r="B259" t="str">
            <v>??? ??????!</v>
          </cell>
        </row>
        <row r="260">
          <cell r="B260" t="str">
            <v>??? ??????!</v>
          </cell>
        </row>
        <row r="261">
          <cell r="B261" t="str">
            <v>??? ??????!</v>
          </cell>
        </row>
        <row r="262">
          <cell r="B262" t="str">
            <v>??? ??????!</v>
          </cell>
        </row>
        <row r="263">
          <cell r="B263" t="str">
            <v>??? ??????!</v>
          </cell>
        </row>
        <row r="264">
          <cell r="B264" t="str">
            <v>??? ??????!</v>
          </cell>
        </row>
        <row r="265">
          <cell r="B265" t="str">
            <v>??? ??????!</v>
          </cell>
        </row>
        <row r="266">
          <cell r="B266" t="str">
            <v>??? ??????!</v>
          </cell>
        </row>
        <row r="267">
          <cell r="B267" t="str">
            <v>??? ??????!</v>
          </cell>
        </row>
        <row r="268">
          <cell r="B268" t="str">
            <v>??? ??????!</v>
          </cell>
        </row>
        <row r="269">
          <cell r="B269" t="str">
            <v>??? ??????!</v>
          </cell>
        </row>
        <row r="270">
          <cell r="B270" t="str">
            <v>??? ??????!</v>
          </cell>
        </row>
        <row r="271">
          <cell r="B271" t="str">
            <v>??? ??????!</v>
          </cell>
        </row>
        <row r="272">
          <cell r="B272" t="str">
            <v>??? ??????!</v>
          </cell>
        </row>
        <row r="273">
          <cell r="B273" t="str">
            <v>??? ??????!</v>
          </cell>
        </row>
        <row r="274">
          <cell r="B274" t="str">
            <v>??? ??????!</v>
          </cell>
        </row>
        <row r="275">
          <cell r="B275" t="str">
            <v>??? ??????!</v>
          </cell>
        </row>
        <row r="276">
          <cell r="B276" t="str">
            <v>??? ??????!</v>
          </cell>
        </row>
        <row r="277">
          <cell r="B277" t="str">
            <v>??? ??????!</v>
          </cell>
        </row>
        <row r="278">
          <cell r="B278" t="str">
            <v>??? ??????!</v>
          </cell>
        </row>
        <row r="279">
          <cell r="B279" t="str">
            <v>??? ??????!</v>
          </cell>
        </row>
        <row r="280">
          <cell r="B280" t="str">
            <v>??? ??????!</v>
          </cell>
        </row>
        <row r="281">
          <cell r="B281" t="str">
            <v>??? ??????!</v>
          </cell>
        </row>
        <row r="282">
          <cell r="B282" t="str">
            <v>??? ??????!</v>
          </cell>
        </row>
        <row r="283">
          <cell r="B283" t="str">
            <v>??? ??????!</v>
          </cell>
        </row>
        <row r="284">
          <cell r="B284" t="str">
            <v>??? ??????!</v>
          </cell>
        </row>
        <row r="285">
          <cell r="B285" t="str">
            <v>??? ??????!</v>
          </cell>
        </row>
        <row r="286">
          <cell r="B286" t="str">
            <v>??? ??????!</v>
          </cell>
        </row>
        <row r="287">
          <cell r="B287" t="str">
            <v>??? ??????!</v>
          </cell>
        </row>
        <row r="288">
          <cell r="B288" t="str">
            <v>??? ??????!</v>
          </cell>
        </row>
        <row r="289">
          <cell r="B289" t="str">
            <v>??? ??????!</v>
          </cell>
        </row>
        <row r="290">
          <cell r="B290" t="str">
            <v>??? ??????!</v>
          </cell>
        </row>
        <row r="291">
          <cell r="B291" t="str">
            <v>??? ??????!</v>
          </cell>
        </row>
        <row r="292">
          <cell r="B292" t="str">
            <v>??? ??????!</v>
          </cell>
        </row>
        <row r="293">
          <cell r="B293" t="str">
            <v>??? ??????!</v>
          </cell>
        </row>
        <row r="294">
          <cell r="B294" t="str">
            <v>??? ??????!</v>
          </cell>
        </row>
        <row r="295">
          <cell r="B295" t="str">
            <v>??? ??????!</v>
          </cell>
        </row>
        <row r="296">
          <cell r="B296" t="str">
            <v>??? ??????!</v>
          </cell>
        </row>
        <row r="297">
          <cell r="B297" t="str">
            <v>??? ??????!</v>
          </cell>
        </row>
        <row r="298">
          <cell r="B298" t="str">
            <v>??? ??????!</v>
          </cell>
        </row>
        <row r="299">
          <cell r="B299" t="str">
            <v>??? ??????!</v>
          </cell>
        </row>
        <row r="300">
          <cell r="B300" t="str">
            <v>??? ??????!</v>
          </cell>
        </row>
        <row r="301">
          <cell r="B301" t="str">
            <v>??? ??????!</v>
          </cell>
        </row>
        <row r="302">
          <cell r="B302" t="str">
            <v>??? ??????!</v>
          </cell>
        </row>
        <row r="303">
          <cell r="B303" t="str">
            <v>??? ??????!</v>
          </cell>
        </row>
        <row r="304">
          <cell r="B304" t="str">
            <v>??? ??????!</v>
          </cell>
        </row>
        <row r="305">
          <cell r="B305" t="str">
            <v>??? ??????!</v>
          </cell>
        </row>
        <row r="306">
          <cell r="B306" t="str">
            <v>??? ??????!</v>
          </cell>
        </row>
        <row r="307">
          <cell r="B307" t="str">
            <v>??? ??????!</v>
          </cell>
        </row>
        <row r="308">
          <cell r="B308" t="str">
            <v>??? ??????!</v>
          </cell>
        </row>
        <row r="309">
          <cell r="B309" t="str">
            <v>??? ??????!</v>
          </cell>
        </row>
        <row r="310">
          <cell r="B310" t="str">
            <v>??? ??????!</v>
          </cell>
        </row>
        <row r="311">
          <cell r="B311" t="str">
            <v>??? ??????!</v>
          </cell>
        </row>
        <row r="312">
          <cell r="B312" t="str">
            <v>??? ??????!</v>
          </cell>
        </row>
        <row r="313">
          <cell r="B313" t="str">
            <v>??? ??????!</v>
          </cell>
        </row>
        <row r="314">
          <cell r="B314" t="str">
            <v>??? ??????!</v>
          </cell>
        </row>
        <row r="315">
          <cell r="B315" t="str">
            <v>??? ??????!</v>
          </cell>
        </row>
        <row r="316">
          <cell r="B316" t="str">
            <v>??? ??????!</v>
          </cell>
        </row>
        <row r="317">
          <cell r="B317" t="str">
            <v>??? ??????!</v>
          </cell>
        </row>
        <row r="318">
          <cell r="B318" t="str">
            <v>??? ??????!</v>
          </cell>
        </row>
        <row r="319">
          <cell r="B319" t="str">
            <v>??? ??????!</v>
          </cell>
        </row>
        <row r="320">
          <cell r="B320" t="str">
            <v>??? ??????!</v>
          </cell>
        </row>
        <row r="321">
          <cell r="B321" t="str">
            <v>??? ??????!</v>
          </cell>
        </row>
        <row r="322">
          <cell r="B322" t="str">
            <v>??? ??????!</v>
          </cell>
        </row>
        <row r="323">
          <cell r="B323" t="str">
            <v>??? ??????!</v>
          </cell>
        </row>
        <row r="324">
          <cell r="B324" t="str">
            <v>??? ??????!</v>
          </cell>
        </row>
        <row r="325">
          <cell r="B325" t="str">
            <v>??? ??????!</v>
          </cell>
        </row>
        <row r="326">
          <cell r="B326" t="str">
            <v>??? ??????!</v>
          </cell>
        </row>
        <row r="327">
          <cell r="B327" t="str">
            <v>??? ??????!</v>
          </cell>
        </row>
        <row r="328">
          <cell r="B328" t="str">
            <v>??? ??????!</v>
          </cell>
        </row>
        <row r="329">
          <cell r="B329" t="str">
            <v>??? ??????!</v>
          </cell>
        </row>
        <row r="330">
          <cell r="B330" t="str">
            <v>??? ??????!</v>
          </cell>
        </row>
        <row r="331">
          <cell r="B331" t="str">
            <v>??? ??????!</v>
          </cell>
        </row>
        <row r="332">
          <cell r="B332" t="str">
            <v>??? ??????!</v>
          </cell>
        </row>
        <row r="333">
          <cell r="B333" t="str">
            <v>??? ??????!</v>
          </cell>
        </row>
        <row r="334">
          <cell r="B334" t="str">
            <v>??? ??????!</v>
          </cell>
        </row>
        <row r="335">
          <cell r="B335" t="str">
            <v>??? ??????!</v>
          </cell>
        </row>
        <row r="336">
          <cell r="B336" t="str">
            <v>??? ??????!</v>
          </cell>
        </row>
        <row r="337">
          <cell r="B337" t="str">
            <v>??? ??????!</v>
          </cell>
        </row>
        <row r="338">
          <cell r="B338" t="str">
            <v>??? ??????!</v>
          </cell>
        </row>
        <row r="339">
          <cell r="B339" t="str">
            <v>??? ??????!</v>
          </cell>
        </row>
        <row r="340">
          <cell r="B340" t="str">
            <v>??? ??????!</v>
          </cell>
        </row>
        <row r="341">
          <cell r="B341" t="str">
            <v>??? ??????!</v>
          </cell>
        </row>
        <row r="342">
          <cell r="B342" t="str">
            <v>??? ??????!</v>
          </cell>
        </row>
        <row r="343">
          <cell r="B343" t="str">
            <v>??? ??????!</v>
          </cell>
        </row>
        <row r="344">
          <cell r="B344" t="str">
            <v>??? ??????!</v>
          </cell>
        </row>
        <row r="345">
          <cell r="B345" t="str">
            <v>??? ??????!</v>
          </cell>
        </row>
        <row r="346">
          <cell r="B346" t="str">
            <v>??? ??????!</v>
          </cell>
        </row>
        <row r="347">
          <cell r="B347" t="str">
            <v>??? ??????!</v>
          </cell>
        </row>
        <row r="348">
          <cell r="B348" t="str">
            <v>??? ??????!</v>
          </cell>
        </row>
        <row r="349">
          <cell r="B349" t="str">
            <v>??? ??????!</v>
          </cell>
        </row>
        <row r="350">
          <cell r="B350" t="str">
            <v>??? ??????!</v>
          </cell>
        </row>
        <row r="351">
          <cell r="B351" t="str">
            <v>??? ??????!</v>
          </cell>
        </row>
        <row r="352">
          <cell r="B352" t="str">
            <v>??? ??????!</v>
          </cell>
        </row>
        <row r="353">
          <cell r="B353" t="str">
            <v>??? ??????!</v>
          </cell>
        </row>
        <row r="354">
          <cell r="B354" t="str">
            <v>??? ??????!</v>
          </cell>
        </row>
        <row r="355">
          <cell r="B355" t="str">
            <v>??? ??????!</v>
          </cell>
        </row>
        <row r="356">
          <cell r="B356" t="str">
            <v>??? ??????!</v>
          </cell>
        </row>
        <row r="357">
          <cell r="B357" t="str">
            <v>??? ??????!</v>
          </cell>
        </row>
        <row r="358">
          <cell r="B358" t="str">
            <v>??? ??????!</v>
          </cell>
        </row>
        <row r="359">
          <cell r="B359" t="str">
            <v>??? ??????!</v>
          </cell>
        </row>
        <row r="360">
          <cell r="B360" t="str">
            <v>??? ??????!</v>
          </cell>
        </row>
        <row r="361">
          <cell r="B361" t="str">
            <v>??? ??????!</v>
          </cell>
        </row>
        <row r="362">
          <cell r="B362" t="str">
            <v>??? ??????!</v>
          </cell>
        </row>
        <row r="363">
          <cell r="B363" t="str">
            <v>??? ??????!</v>
          </cell>
        </row>
        <row r="364">
          <cell r="B364" t="str">
            <v>??? ??????!</v>
          </cell>
        </row>
        <row r="365">
          <cell r="B365" t="str">
            <v>??? ??????!</v>
          </cell>
        </row>
        <row r="366">
          <cell r="B366" t="str">
            <v>??? ??????!</v>
          </cell>
        </row>
        <row r="367">
          <cell r="B367" t="str">
            <v>??? ??????!</v>
          </cell>
        </row>
        <row r="368">
          <cell r="B368" t="str">
            <v>??? ??????!</v>
          </cell>
        </row>
        <row r="369">
          <cell r="B369" t="str">
            <v>??? ??????!</v>
          </cell>
        </row>
        <row r="370">
          <cell r="B370" t="str">
            <v>??? ??????!</v>
          </cell>
        </row>
        <row r="371">
          <cell r="B371" t="str">
            <v>??? ??????!</v>
          </cell>
        </row>
        <row r="372">
          <cell r="B372" t="str">
            <v>??? ??????!</v>
          </cell>
        </row>
        <row r="373">
          <cell r="B373" t="str">
            <v>??? ??????!</v>
          </cell>
        </row>
        <row r="374">
          <cell r="B374" t="str">
            <v>??? ??????!</v>
          </cell>
        </row>
        <row r="375">
          <cell r="B375" t="str">
            <v>??? ??????!</v>
          </cell>
        </row>
        <row r="376">
          <cell r="B376" t="str">
            <v>??? ??????!</v>
          </cell>
        </row>
        <row r="377">
          <cell r="B377" t="str">
            <v>??? ??????!</v>
          </cell>
        </row>
        <row r="378">
          <cell r="B378" t="str">
            <v>??? ??????!</v>
          </cell>
        </row>
        <row r="379">
          <cell r="B379" t="str">
            <v>??? ??????!</v>
          </cell>
        </row>
        <row r="380">
          <cell r="B380" t="str">
            <v>??? ??????!</v>
          </cell>
        </row>
        <row r="381">
          <cell r="B381" t="str">
            <v>??? ??????!</v>
          </cell>
        </row>
        <row r="382">
          <cell r="B382" t="str">
            <v>??? ??????!</v>
          </cell>
        </row>
        <row r="383">
          <cell r="B383" t="str">
            <v>??? ??????!</v>
          </cell>
        </row>
        <row r="384">
          <cell r="B384" t="str">
            <v>??? ??????!</v>
          </cell>
        </row>
        <row r="385">
          <cell r="B385" t="str">
            <v>??? ??????!</v>
          </cell>
        </row>
        <row r="386">
          <cell r="B386" t="str">
            <v>??? ??????!</v>
          </cell>
        </row>
        <row r="387">
          <cell r="B387" t="str">
            <v>??? ??????!</v>
          </cell>
        </row>
        <row r="388">
          <cell r="B388" t="str">
            <v>??? ??????!</v>
          </cell>
        </row>
        <row r="389">
          <cell r="B389" t="str">
            <v>??? ??????!</v>
          </cell>
        </row>
        <row r="390">
          <cell r="B390" t="str">
            <v>??? ??????!</v>
          </cell>
        </row>
        <row r="391">
          <cell r="B391" t="str">
            <v>??? ??????!</v>
          </cell>
        </row>
        <row r="392">
          <cell r="B392" t="str">
            <v>??? ??????!</v>
          </cell>
        </row>
        <row r="393">
          <cell r="B393" t="str">
            <v>??? ??????!</v>
          </cell>
        </row>
        <row r="394">
          <cell r="B394" t="str">
            <v>??? ??????!</v>
          </cell>
        </row>
        <row r="395">
          <cell r="B395" t="str">
            <v>??? ??????!</v>
          </cell>
        </row>
        <row r="396">
          <cell r="B396" t="str">
            <v>??? ??????!</v>
          </cell>
        </row>
        <row r="397">
          <cell r="B397" t="str">
            <v>??? ??????!</v>
          </cell>
        </row>
        <row r="398">
          <cell r="B398" t="str">
            <v>??? ??????!</v>
          </cell>
        </row>
        <row r="399">
          <cell r="B399" t="str">
            <v>??? ??????!</v>
          </cell>
        </row>
        <row r="400">
          <cell r="B400" t="str">
            <v>??? ??????!</v>
          </cell>
        </row>
        <row r="401">
          <cell r="B401" t="str">
            <v>??? ??????!</v>
          </cell>
        </row>
        <row r="402">
          <cell r="B402" t="str">
            <v>??? ??????!</v>
          </cell>
        </row>
        <row r="403">
          <cell r="B403" t="str">
            <v>??? ??????!</v>
          </cell>
        </row>
        <row r="404">
          <cell r="B404" t="str">
            <v>??? ??????!</v>
          </cell>
        </row>
        <row r="405">
          <cell r="B405" t="str">
            <v>??? ??????!</v>
          </cell>
        </row>
        <row r="406">
          <cell r="B406" t="str">
            <v>??? ??????!</v>
          </cell>
        </row>
        <row r="407">
          <cell r="B407" t="str">
            <v>??? ??????!</v>
          </cell>
        </row>
        <row r="408">
          <cell r="B408" t="str">
            <v>??? ??????!</v>
          </cell>
        </row>
        <row r="409">
          <cell r="B409" t="str">
            <v>??? ??????!</v>
          </cell>
        </row>
        <row r="410">
          <cell r="B410" t="str">
            <v>??? ??????!</v>
          </cell>
        </row>
        <row r="411">
          <cell r="B411" t="str">
            <v>??? ??????!</v>
          </cell>
        </row>
        <row r="412">
          <cell r="B412" t="str">
            <v>??? ??????!</v>
          </cell>
        </row>
        <row r="413">
          <cell r="B413" t="str">
            <v>??? ??????!</v>
          </cell>
        </row>
        <row r="414">
          <cell r="B414" t="str">
            <v>??? ??????!</v>
          </cell>
        </row>
        <row r="415">
          <cell r="B415" t="str">
            <v>??? ??????!</v>
          </cell>
        </row>
        <row r="416">
          <cell r="B416" t="str">
            <v>??? ??????!</v>
          </cell>
        </row>
        <row r="417">
          <cell r="B417" t="str">
            <v>??? ??????!</v>
          </cell>
        </row>
        <row r="418">
          <cell r="B418" t="str">
            <v>??? ??????!</v>
          </cell>
        </row>
        <row r="419">
          <cell r="B419" t="str">
            <v>??? ??????!</v>
          </cell>
        </row>
        <row r="420">
          <cell r="B420" t="str">
            <v>??? ??????!</v>
          </cell>
        </row>
        <row r="421">
          <cell r="B421" t="str">
            <v>??? ??????!</v>
          </cell>
        </row>
        <row r="422">
          <cell r="B422" t="str">
            <v>??? ??????!</v>
          </cell>
        </row>
        <row r="423">
          <cell r="B423" t="str">
            <v>??? ??????!</v>
          </cell>
        </row>
        <row r="424">
          <cell r="B424" t="str">
            <v>??? ??????!</v>
          </cell>
        </row>
        <row r="425">
          <cell r="B425" t="str">
            <v>??? ??????!</v>
          </cell>
        </row>
        <row r="426">
          <cell r="B426" t="str">
            <v>??? ??????!</v>
          </cell>
        </row>
        <row r="427">
          <cell r="B427" t="str">
            <v>??? ??????!</v>
          </cell>
        </row>
        <row r="428">
          <cell r="B428" t="str">
            <v>??? ??????!</v>
          </cell>
        </row>
        <row r="429">
          <cell r="B429" t="str">
            <v>??? ??????!</v>
          </cell>
        </row>
        <row r="430">
          <cell r="B430" t="str">
            <v>??? ??????!</v>
          </cell>
        </row>
        <row r="431">
          <cell r="B431" t="str">
            <v>??? ??????!</v>
          </cell>
        </row>
        <row r="432">
          <cell r="B432" t="str">
            <v>??? ??????!</v>
          </cell>
        </row>
        <row r="433">
          <cell r="B433" t="str">
            <v>??? ??????!</v>
          </cell>
        </row>
        <row r="434">
          <cell r="B434" t="str">
            <v>??? ??????!</v>
          </cell>
        </row>
        <row r="435">
          <cell r="B435" t="str">
            <v>??? ??????!</v>
          </cell>
        </row>
        <row r="436">
          <cell r="B436" t="str">
            <v>??? ??????!</v>
          </cell>
        </row>
        <row r="437">
          <cell r="B437" t="str">
            <v>??? ??????!</v>
          </cell>
        </row>
        <row r="438">
          <cell r="B438" t="str">
            <v>??? ??????!</v>
          </cell>
        </row>
        <row r="439">
          <cell r="B439" t="str">
            <v>??? ??????!</v>
          </cell>
        </row>
        <row r="440">
          <cell r="B440" t="str">
            <v>??? ??????!</v>
          </cell>
        </row>
        <row r="441">
          <cell r="B441" t="str">
            <v>??? ??????!</v>
          </cell>
        </row>
        <row r="442">
          <cell r="B442" t="str">
            <v>??? ??????!</v>
          </cell>
        </row>
        <row r="443">
          <cell r="B443" t="str">
            <v>??? ??????!</v>
          </cell>
        </row>
        <row r="444">
          <cell r="B444" t="str">
            <v>??? ??????!</v>
          </cell>
        </row>
        <row r="445">
          <cell r="B445" t="str">
            <v>??? ??????!</v>
          </cell>
        </row>
        <row r="446">
          <cell r="B446" t="str">
            <v>??? ??????!</v>
          </cell>
        </row>
        <row r="447">
          <cell r="B447" t="str">
            <v>??? ??????!</v>
          </cell>
        </row>
        <row r="448">
          <cell r="B448" t="str">
            <v>??? ??????!</v>
          </cell>
        </row>
        <row r="449">
          <cell r="B449" t="str">
            <v>??? ??????!</v>
          </cell>
        </row>
        <row r="450">
          <cell r="B450" t="str">
            <v>??? ??????!</v>
          </cell>
        </row>
        <row r="451">
          <cell r="B451" t="str">
            <v>??? ??????!</v>
          </cell>
        </row>
        <row r="452">
          <cell r="B452" t="str">
            <v>??? ??????!</v>
          </cell>
        </row>
        <row r="453">
          <cell r="B453" t="str">
            <v>??? ??????!</v>
          </cell>
        </row>
        <row r="454">
          <cell r="B454" t="str">
            <v>??? ??????!</v>
          </cell>
        </row>
        <row r="455">
          <cell r="B455" t="str">
            <v>??? ??????!</v>
          </cell>
        </row>
        <row r="456">
          <cell r="B456" t="str">
            <v>??? ??????!</v>
          </cell>
        </row>
        <row r="457">
          <cell r="B457" t="str">
            <v>??? ??????!</v>
          </cell>
        </row>
        <row r="458">
          <cell r="B458" t="str">
            <v>??? ??????!</v>
          </cell>
        </row>
        <row r="459">
          <cell r="B459" t="str">
            <v>??? ??????!</v>
          </cell>
        </row>
        <row r="460">
          <cell r="B460" t="str">
            <v>??? ??????!</v>
          </cell>
        </row>
        <row r="461">
          <cell r="B461" t="str">
            <v>??? ??????!</v>
          </cell>
        </row>
        <row r="462">
          <cell r="B462" t="str">
            <v>??? ??????!</v>
          </cell>
        </row>
        <row r="463">
          <cell r="B463" t="str">
            <v>??? ??????!</v>
          </cell>
        </row>
        <row r="464">
          <cell r="B464" t="str">
            <v>??? ??????!</v>
          </cell>
        </row>
        <row r="465">
          <cell r="B465" t="str">
            <v>??? ??????!</v>
          </cell>
        </row>
        <row r="466">
          <cell r="B466" t="str">
            <v>??? ??????!</v>
          </cell>
        </row>
        <row r="467">
          <cell r="B467" t="str">
            <v>??? ??????!</v>
          </cell>
        </row>
        <row r="468">
          <cell r="B468" t="str">
            <v>??? ??????!</v>
          </cell>
        </row>
        <row r="469">
          <cell r="B469" t="str">
            <v>??? ??????!</v>
          </cell>
        </row>
        <row r="470">
          <cell r="B470" t="str">
            <v>??? ??????!</v>
          </cell>
        </row>
        <row r="471">
          <cell r="B471" t="str">
            <v>??? ??????!</v>
          </cell>
        </row>
        <row r="472">
          <cell r="B472" t="str">
            <v>??? ??????!</v>
          </cell>
        </row>
        <row r="473">
          <cell r="B473" t="str">
            <v>??? ??????!</v>
          </cell>
        </row>
        <row r="474">
          <cell r="B474" t="str">
            <v>??? ??????!</v>
          </cell>
        </row>
        <row r="475">
          <cell r="B475" t="str">
            <v>??? ??????!</v>
          </cell>
        </row>
        <row r="476">
          <cell r="B476" t="str">
            <v>??? ??????!</v>
          </cell>
        </row>
        <row r="477">
          <cell r="B477" t="str">
            <v>??? ??????!</v>
          </cell>
        </row>
        <row r="478">
          <cell r="B478" t="str">
            <v>??? ??????!</v>
          </cell>
        </row>
        <row r="479">
          <cell r="B479" t="str">
            <v>??? ??????!</v>
          </cell>
        </row>
        <row r="480">
          <cell r="B480" t="str">
            <v>??? ??????!</v>
          </cell>
        </row>
        <row r="481">
          <cell r="B481" t="str">
            <v>??? ??????!</v>
          </cell>
        </row>
        <row r="482">
          <cell r="B482" t="str">
            <v>??? ??????!</v>
          </cell>
        </row>
        <row r="483">
          <cell r="B483" t="str">
            <v>??? ??????!</v>
          </cell>
        </row>
        <row r="484">
          <cell r="B484" t="str">
            <v>??? ??????!</v>
          </cell>
        </row>
        <row r="485">
          <cell r="B485" t="str">
            <v>??? ??????!</v>
          </cell>
        </row>
        <row r="486">
          <cell r="B486" t="str">
            <v>??? ??????!</v>
          </cell>
        </row>
        <row r="487">
          <cell r="B487" t="str">
            <v>??? ??????!</v>
          </cell>
        </row>
        <row r="488">
          <cell r="B488" t="str">
            <v>??? ??????!</v>
          </cell>
        </row>
        <row r="489">
          <cell r="B489" t="str">
            <v>??? ??????!</v>
          </cell>
        </row>
        <row r="490">
          <cell r="B490" t="str">
            <v>??? ??????!</v>
          </cell>
        </row>
        <row r="491">
          <cell r="B491" t="str">
            <v>??? ??????!</v>
          </cell>
        </row>
        <row r="492">
          <cell r="B492" t="str">
            <v>??? ??????!</v>
          </cell>
        </row>
        <row r="493">
          <cell r="B493" t="str">
            <v>??? ??????!</v>
          </cell>
        </row>
        <row r="494">
          <cell r="B494" t="str">
            <v>??? ??????!</v>
          </cell>
        </row>
        <row r="495">
          <cell r="B495" t="str">
            <v>??? ??????!</v>
          </cell>
        </row>
        <row r="496">
          <cell r="B496" t="str">
            <v>??? ??????!</v>
          </cell>
        </row>
        <row r="497">
          <cell r="B497" t="str">
            <v>??? ??????!</v>
          </cell>
        </row>
        <row r="498">
          <cell r="B498" t="str">
            <v>??? ??????!</v>
          </cell>
        </row>
        <row r="499">
          <cell r="B499" t="str">
            <v>??? ??????!</v>
          </cell>
        </row>
        <row r="500">
          <cell r="B500" t="str">
            <v>??? ??????!</v>
          </cell>
        </row>
        <row r="501">
          <cell r="B501" t="str">
            <v>??? ??????!</v>
          </cell>
        </row>
        <row r="502">
          <cell r="B502" t="str">
            <v>??? ??????!</v>
          </cell>
        </row>
        <row r="503">
          <cell r="B503" t="str">
            <v>??? ??????!</v>
          </cell>
        </row>
        <row r="504">
          <cell r="B504" t="str">
            <v>??? ??????!</v>
          </cell>
        </row>
        <row r="505">
          <cell r="B505" t="str">
            <v>??? ??????!</v>
          </cell>
        </row>
        <row r="506">
          <cell r="B506" t="str">
            <v>??? ??????!</v>
          </cell>
        </row>
        <row r="507">
          <cell r="B507" t="str">
            <v>??? ??????!</v>
          </cell>
        </row>
        <row r="508">
          <cell r="B508" t="str">
            <v>??? ??????!</v>
          </cell>
        </row>
        <row r="509">
          <cell r="B509" t="str">
            <v>??? ??????!</v>
          </cell>
        </row>
        <row r="510">
          <cell r="B510" t="str">
            <v>??? ??????!</v>
          </cell>
        </row>
        <row r="511">
          <cell r="B511" t="str">
            <v>??? ??????!</v>
          </cell>
        </row>
        <row r="512">
          <cell r="B512" t="str">
            <v>??? ??????!</v>
          </cell>
        </row>
        <row r="513">
          <cell r="B513" t="str">
            <v>??? ??????!</v>
          </cell>
        </row>
        <row r="514">
          <cell r="B514" t="str">
            <v>??? ??????!</v>
          </cell>
        </row>
        <row r="515">
          <cell r="B515" t="str">
            <v>??? ??????!</v>
          </cell>
        </row>
        <row r="516">
          <cell r="B516" t="str">
            <v>??? ??????!</v>
          </cell>
        </row>
        <row r="517">
          <cell r="B517" t="str">
            <v>??? ??????!</v>
          </cell>
        </row>
        <row r="518">
          <cell r="B518" t="str">
            <v>??? ??????!</v>
          </cell>
        </row>
        <row r="519">
          <cell r="B519" t="str">
            <v>??? ??????!</v>
          </cell>
        </row>
        <row r="520">
          <cell r="B520" t="str">
            <v>??? ??????!</v>
          </cell>
        </row>
        <row r="521">
          <cell r="B521" t="str">
            <v>??? ??????!</v>
          </cell>
        </row>
        <row r="522">
          <cell r="B522" t="str">
            <v>??? ??????!</v>
          </cell>
        </row>
        <row r="523">
          <cell r="B523" t="str">
            <v>??? ??????!</v>
          </cell>
        </row>
        <row r="524">
          <cell r="B524" t="str">
            <v>??? ??????!</v>
          </cell>
        </row>
        <row r="525">
          <cell r="B525" t="str">
            <v>??? ??????!</v>
          </cell>
        </row>
        <row r="526">
          <cell r="B526" t="str">
            <v>??? ??????!</v>
          </cell>
        </row>
        <row r="527">
          <cell r="B527" t="str">
            <v>??? ??????!</v>
          </cell>
        </row>
        <row r="528">
          <cell r="B528" t="str">
            <v>??? ??????!</v>
          </cell>
        </row>
        <row r="529">
          <cell r="B529" t="str">
            <v>??? ??????!</v>
          </cell>
        </row>
        <row r="530">
          <cell r="B530" t="str">
            <v>??? ??????!</v>
          </cell>
        </row>
        <row r="531">
          <cell r="B531" t="str">
            <v>??? ??????!</v>
          </cell>
        </row>
        <row r="532">
          <cell r="B532" t="str">
            <v>??? ??????!</v>
          </cell>
        </row>
        <row r="533">
          <cell r="B533" t="str">
            <v>??? ??????!</v>
          </cell>
        </row>
        <row r="534">
          <cell r="B534" t="str">
            <v>??? ??????!</v>
          </cell>
        </row>
        <row r="535">
          <cell r="B535" t="str">
            <v>??? ??????!</v>
          </cell>
        </row>
        <row r="536">
          <cell r="B536" t="str">
            <v>??? ??????!</v>
          </cell>
        </row>
        <row r="537">
          <cell r="B537" t="str">
            <v>??? ??????!</v>
          </cell>
        </row>
        <row r="538">
          <cell r="B538" t="str">
            <v>??? ??????!</v>
          </cell>
        </row>
        <row r="539">
          <cell r="B539" t="str">
            <v>??? ??????!</v>
          </cell>
        </row>
        <row r="540">
          <cell r="B540" t="str">
            <v>??? ??????!</v>
          </cell>
        </row>
        <row r="541">
          <cell r="B541" t="str">
            <v>??? ??????!</v>
          </cell>
        </row>
        <row r="542">
          <cell r="B542" t="str">
            <v>??? ??????!</v>
          </cell>
        </row>
        <row r="543">
          <cell r="B543" t="str">
            <v>??? ??????!</v>
          </cell>
        </row>
        <row r="544">
          <cell r="B544" t="str">
            <v>??? ??????!</v>
          </cell>
        </row>
        <row r="545">
          <cell r="B545" t="str">
            <v>??? ??????!</v>
          </cell>
        </row>
        <row r="546">
          <cell r="B546" t="str">
            <v>??? ??????!</v>
          </cell>
        </row>
        <row r="547">
          <cell r="B547" t="str">
            <v>??? ??????!</v>
          </cell>
        </row>
        <row r="548">
          <cell r="B548" t="str">
            <v>??? ??????!</v>
          </cell>
        </row>
        <row r="549">
          <cell r="B549" t="str">
            <v>??? ??????!</v>
          </cell>
        </row>
        <row r="550">
          <cell r="B550" t="str">
            <v>??? ??????!</v>
          </cell>
        </row>
        <row r="551">
          <cell r="B551" t="str">
            <v>??? ??????!</v>
          </cell>
        </row>
        <row r="552">
          <cell r="B552" t="str">
            <v>??? ??????!</v>
          </cell>
        </row>
        <row r="553">
          <cell r="B553" t="str">
            <v>??? ??????!</v>
          </cell>
        </row>
        <row r="554">
          <cell r="B554" t="str">
            <v>??? ??????!</v>
          </cell>
        </row>
        <row r="555">
          <cell r="B555" t="str">
            <v>??? ??????!</v>
          </cell>
        </row>
        <row r="556">
          <cell r="B556" t="str">
            <v>??? ??????!</v>
          </cell>
        </row>
        <row r="557">
          <cell r="B557" t="str">
            <v>??? ??????!</v>
          </cell>
        </row>
        <row r="558">
          <cell r="B558" t="str">
            <v>??? ??????!</v>
          </cell>
        </row>
        <row r="559">
          <cell r="B559" t="str">
            <v>??? ??????!</v>
          </cell>
        </row>
        <row r="560">
          <cell r="B560" t="str">
            <v>??? ??????!</v>
          </cell>
        </row>
        <row r="561">
          <cell r="B561" t="str">
            <v>??? ??????!</v>
          </cell>
        </row>
        <row r="562">
          <cell r="B562" t="str">
            <v>??? ??????!</v>
          </cell>
        </row>
        <row r="563">
          <cell r="B563" t="str">
            <v>??? ??????!</v>
          </cell>
        </row>
        <row r="564">
          <cell r="B564" t="str">
            <v>??? ??????!</v>
          </cell>
        </row>
        <row r="565">
          <cell r="B565" t="str">
            <v>??? ??????!</v>
          </cell>
        </row>
        <row r="566">
          <cell r="B566" t="str">
            <v>??? ??????!</v>
          </cell>
        </row>
        <row r="567">
          <cell r="B567" t="str">
            <v>??? ??????!</v>
          </cell>
        </row>
        <row r="568">
          <cell r="B568" t="str">
            <v>??? ??????!</v>
          </cell>
        </row>
        <row r="569">
          <cell r="B569" t="str">
            <v>??? ??????!</v>
          </cell>
        </row>
        <row r="570">
          <cell r="B570" t="str">
            <v>??? ??????!</v>
          </cell>
        </row>
        <row r="571">
          <cell r="B571" t="str">
            <v>??? ??????!</v>
          </cell>
        </row>
        <row r="572">
          <cell r="B572" t="str">
            <v>??? ??????!</v>
          </cell>
        </row>
        <row r="573">
          <cell r="B573" t="str">
            <v>??? ??????!</v>
          </cell>
        </row>
        <row r="574">
          <cell r="B574" t="str">
            <v>??? ??????!</v>
          </cell>
        </row>
        <row r="575">
          <cell r="B575" t="str">
            <v>??? ??????!</v>
          </cell>
        </row>
        <row r="576">
          <cell r="B576" t="str">
            <v>??? ??????!</v>
          </cell>
        </row>
        <row r="577">
          <cell r="B577" t="str">
            <v>??? ??????!</v>
          </cell>
        </row>
        <row r="578">
          <cell r="B578" t="str">
            <v>??? ??????!</v>
          </cell>
        </row>
        <row r="579">
          <cell r="B579" t="str">
            <v>??? ??????!</v>
          </cell>
        </row>
        <row r="580">
          <cell r="B580" t="str">
            <v>??? ??????!</v>
          </cell>
        </row>
        <row r="581">
          <cell r="B581" t="str">
            <v>??? ??????!</v>
          </cell>
        </row>
        <row r="582">
          <cell r="B582" t="str">
            <v>??? ??????!</v>
          </cell>
        </row>
        <row r="583">
          <cell r="B583" t="str">
            <v>??? ??????!</v>
          </cell>
        </row>
        <row r="584">
          <cell r="B584" t="str">
            <v>??? ??????!</v>
          </cell>
        </row>
        <row r="585">
          <cell r="B585" t="str">
            <v>??? ??????!</v>
          </cell>
        </row>
        <row r="586">
          <cell r="B586" t="str">
            <v>??? ??????!</v>
          </cell>
        </row>
        <row r="587">
          <cell r="B587" t="str">
            <v>??? ??????!</v>
          </cell>
        </row>
        <row r="588">
          <cell r="B588" t="str">
            <v>??? ??????!</v>
          </cell>
        </row>
        <row r="589">
          <cell r="B589" t="str">
            <v>??? ??????!</v>
          </cell>
        </row>
        <row r="590">
          <cell r="B590" t="str">
            <v>??? ??????!</v>
          </cell>
        </row>
        <row r="591">
          <cell r="B591" t="str">
            <v>??? ??????!</v>
          </cell>
        </row>
        <row r="592">
          <cell r="B592" t="str">
            <v>??? ??????!</v>
          </cell>
        </row>
        <row r="593">
          <cell r="B593" t="str">
            <v>??? ??????!</v>
          </cell>
        </row>
        <row r="594">
          <cell r="B594" t="str">
            <v>??? ??????!</v>
          </cell>
        </row>
        <row r="595">
          <cell r="B595" t="str">
            <v>??? ??????!</v>
          </cell>
        </row>
        <row r="596">
          <cell r="B596" t="str">
            <v>??? ??????!</v>
          </cell>
        </row>
        <row r="597">
          <cell r="B597" t="str">
            <v>??? ??????!</v>
          </cell>
        </row>
        <row r="598">
          <cell r="B598" t="str">
            <v>??? ??????!</v>
          </cell>
        </row>
        <row r="599">
          <cell r="B599" t="str">
            <v>??? ??????!</v>
          </cell>
        </row>
        <row r="600">
          <cell r="B600" t="str">
            <v>??? ??????!</v>
          </cell>
        </row>
        <row r="601">
          <cell r="B601" t="str">
            <v>??? ??????!</v>
          </cell>
        </row>
        <row r="602">
          <cell r="B602" t="str">
            <v>??? ??????!</v>
          </cell>
        </row>
        <row r="603">
          <cell r="B603" t="str">
            <v>??? ??????!</v>
          </cell>
        </row>
        <row r="604">
          <cell r="B604" t="str">
            <v>??? ??????!</v>
          </cell>
        </row>
        <row r="605">
          <cell r="B605" t="str">
            <v>??? ??????!</v>
          </cell>
        </row>
        <row r="606">
          <cell r="B606" t="str">
            <v>??? ??????!</v>
          </cell>
        </row>
        <row r="607">
          <cell r="B607" t="str">
            <v>??? ??????!</v>
          </cell>
        </row>
        <row r="608">
          <cell r="B608" t="str">
            <v>??? ??????!</v>
          </cell>
        </row>
        <row r="609">
          <cell r="B609" t="str">
            <v>??? ??????!</v>
          </cell>
        </row>
        <row r="610">
          <cell r="B610" t="str">
            <v>??? ??????!</v>
          </cell>
        </row>
        <row r="611">
          <cell r="B611" t="str">
            <v>??? ??????!</v>
          </cell>
        </row>
        <row r="612">
          <cell r="B612" t="str">
            <v>??? ??????!</v>
          </cell>
        </row>
        <row r="613">
          <cell r="B613" t="str">
            <v>??? ??????!</v>
          </cell>
        </row>
        <row r="614">
          <cell r="B614" t="str">
            <v>??? ??????!</v>
          </cell>
        </row>
        <row r="615">
          <cell r="B615" t="str">
            <v>??? ??????!</v>
          </cell>
        </row>
        <row r="616">
          <cell r="B616" t="str">
            <v>??? ??????!</v>
          </cell>
        </row>
        <row r="617">
          <cell r="B617" t="str">
            <v>??? ??????!</v>
          </cell>
        </row>
        <row r="618">
          <cell r="B618" t="str">
            <v>??? ??????!</v>
          </cell>
        </row>
        <row r="619">
          <cell r="B619" t="str">
            <v>??? ??????!</v>
          </cell>
        </row>
        <row r="620">
          <cell r="B620" t="str">
            <v>??? ??????!</v>
          </cell>
        </row>
        <row r="621">
          <cell r="B621" t="str">
            <v>??? ??????!</v>
          </cell>
        </row>
        <row r="622">
          <cell r="B622" t="str">
            <v>??? ??????!</v>
          </cell>
        </row>
        <row r="623">
          <cell r="B623" t="str">
            <v>??? ??????!</v>
          </cell>
        </row>
        <row r="624">
          <cell r="B624" t="str">
            <v>??? ??????!</v>
          </cell>
        </row>
        <row r="625">
          <cell r="B625" t="str">
            <v>??? ??????!</v>
          </cell>
        </row>
        <row r="626">
          <cell r="B626" t="str">
            <v>??? ??????!</v>
          </cell>
        </row>
        <row r="627">
          <cell r="B627" t="str">
            <v>??? ??????!</v>
          </cell>
        </row>
        <row r="628">
          <cell r="B628" t="str">
            <v>??? ??????!</v>
          </cell>
        </row>
        <row r="629">
          <cell r="B629" t="str">
            <v>??? ??????!</v>
          </cell>
        </row>
        <row r="630">
          <cell r="B630" t="str">
            <v>??? ??????!</v>
          </cell>
        </row>
        <row r="631">
          <cell r="B631" t="str">
            <v>??? ??????!</v>
          </cell>
        </row>
        <row r="632">
          <cell r="B632" t="str">
            <v>??? ??????!</v>
          </cell>
        </row>
        <row r="633">
          <cell r="B633" t="str">
            <v>??? ??????!</v>
          </cell>
        </row>
        <row r="634">
          <cell r="B634" t="str">
            <v>??? ??????!</v>
          </cell>
        </row>
        <row r="635">
          <cell r="B635" t="str">
            <v>??? ??????!</v>
          </cell>
        </row>
        <row r="636">
          <cell r="B636" t="str">
            <v>??? ??????!</v>
          </cell>
        </row>
        <row r="637">
          <cell r="B637" t="str">
            <v>??? ??????!</v>
          </cell>
        </row>
        <row r="638">
          <cell r="B638" t="str">
            <v>??? ??????!</v>
          </cell>
        </row>
        <row r="639">
          <cell r="B639" t="str">
            <v>??? ??????!</v>
          </cell>
        </row>
        <row r="640">
          <cell r="B640" t="str">
            <v>??? ??????!</v>
          </cell>
        </row>
        <row r="641">
          <cell r="B641" t="str">
            <v>??? ??????!</v>
          </cell>
        </row>
        <row r="642">
          <cell r="B642" t="str">
            <v>??? ??????!</v>
          </cell>
        </row>
        <row r="643">
          <cell r="B643" t="str">
            <v>??? ??????!</v>
          </cell>
        </row>
        <row r="644">
          <cell r="B644" t="str">
            <v>??? ??????!</v>
          </cell>
        </row>
        <row r="645">
          <cell r="B645" t="str">
            <v>??? ??????!</v>
          </cell>
        </row>
        <row r="646">
          <cell r="B646" t="str">
            <v>??? ??????!</v>
          </cell>
        </row>
        <row r="647">
          <cell r="B647" t="str">
            <v>??? ??????!</v>
          </cell>
        </row>
        <row r="648">
          <cell r="B648" t="str">
            <v>??? ??????!</v>
          </cell>
        </row>
        <row r="649">
          <cell r="B649" t="str">
            <v>??? ??????!</v>
          </cell>
        </row>
        <row r="650">
          <cell r="B650" t="str">
            <v>??? ??????!</v>
          </cell>
        </row>
        <row r="651">
          <cell r="B651" t="str">
            <v>??? ??????!</v>
          </cell>
        </row>
        <row r="652">
          <cell r="B652" t="str">
            <v>??? ??????!</v>
          </cell>
        </row>
        <row r="653">
          <cell r="B653" t="str">
            <v>??? ??????!</v>
          </cell>
        </row>
        <row r="654">
          <cell r="B654" t="str">
            <v>??? ??????!</v>
          </cell>
        </row>
        <row r="655">
          <cell r="B655" t="str">
            <v>??? ??????!</v>
          </cell>
        </row>
        <row r="656">
          <cell r="B656" t="str">
            <v>??? ??????!</v>
          </cell>
        </row>
        <row r="657">
          <cell r="B657" t="str">
            <v>??? ??????!</v>
          </cell>
        </row>
        <row r="658">
          <cell r="B658" t="str">
            <v>??? ??????!</v>
          </cell>
        </row>
        <row r="659">
          <cell r="B659" t="str">
            <v>??? ??????!</v>
          </cell>
        </row>
        <row r="660">
          <cell r="B660" t="str">
            <v>??? ??????!</v>
          </cell>
        </row>
        <row r="661">
          <cell r="B661" t="str">
            <v>??? ??????!</v>
          </cell>
        </row>
        <row r="662">
          <cell r="B662" t="str">
            <v>??? ??????!</v>
          </cell>
        </row>
        <row r="663">
          <cell r="B663" t="str">
            <v>??? ??????!</v>
          </cell>
        </row>
        <row r="664">
          <cell r="B664" t="str">
            <v>??? ??????!</v>
          </cell>
        </row>
        <row r="665">
          <cell r="B665" t="str">
            <v>??? ??????!</v>
          </cell>
        </row>
        <row r="666">
          <cell r="B666" t="str">
            <v>??? ??????!</v>
          </cell>
        </row>
        <row r="667">
          <cell r="B667" t="str">
            <v>??? ??????!</v>
          </cell>
        </row>
        <row r="668">
          <cell r="B668" t="str">
            <v>??? ??????!</v>
          </cell>
        </row>
        <row r="669">
          <cell r="B669" t="str">
            <v>??? ??????!</v>
          </cell>
        </row>
        <row r="670">
          <cell r="B670" t="str">
            <v>??? ??????!</v>
          </cell>
        </row>
        <row r="671">
          <cell r="B671" t="str">
            <v>??? ??????!</v>
          </cell>
        </row>
        <row r="672">
          <cell r="B672" t="str">
            <v>??? ??????!</v>
          </cell>
        </row>
        <row r="673">
          <cell r="B673" t="str">
            <v>??? ??????!</v>
          </cell>
        </row>
        <row r="674">
          <cell r="B674" t="str">
            <v>??? ??????!</v>
          </cell>
        </row>
        <row r="675">
          <cell r="B675" t="str">
            <v>??? ??????!</v>
          </cell>
        </row>
        <row r="676">
          <cell r="B676" t="str">
            <v>??? ??????!</v>
          </cell>
        </row>
        <row r="677">
          <cell r="B677" t="str">
            <v>??? ??????!</v>
          </cell>
        </row>
        <row r="678">
          <cell r="B678" t="str">
            <v>??? ??????!</v>
          </cell>
        </row>
        <row r="679">
          <cell r="B679" t="str">
            <v>??? ??????!</v>
          </cell>
        </row>
        <row r="680">
          <cell r="B680" t="str">
            <v>??? ??????!</v>
          </cell>
        </row>
        <row r="681">
          <cell r="B681" t="str">
            <v>??? ??????!</v>
          </cell>
        </row>
        <row r="682">
          <cell r="B682" t="str">
            <v>??? ??????!</v>
          </cell>
        </row>
        <row r="683">
          <cell r="B683" t="str">
            <v>??? ??????!</v>
          </cell>
        </row>
        <row r="684">
          <cell r="B684" t="str">
            <v>??? ??????!</v>
          </cell>
        </row>
        <row r="685">
          <cell r="B685" t="str">
            <v>??? ??????!</v>
          </cell>
        </row>
        <row r="686">
          <cell r="B686" t="str">
            <v>??? ??????!</v>
          </cell>
        </row>
        <row r="687">
          <cell r="B687" t="str">
            <v>??? ??????!</v>
          </cell>
        </row>
        <row r="688">
          <cell r="B688" t="str">
            <v>??? ??????!</v>
          </cell>
        </row>
        <row r="689">
          <cell r="B689" t="str">
            <v>??? ??????!</v>
          </cell>
        </row>
        <row r="690">
          <cell r="B690" t="str">
            <v>??? ??????!</v>
          </cell>
        </row>
        <row r="691">
          <cell r="B691" t="str">
            <v>??? ??????!</v>
          </cell>
        </row>
        <row r="692">
          <cell r="B692" t="str">
            <v>??? ??????!</v>
          </cell>
        </row>
        <row r="693">
          <cell r="B693" t="str">
            <v>??? ??????!</v>
          </cell>
        </row>
        <row r="694">
          <cell r="B694" t="str">
            <v>??? ??????!</v>
          </cell>
        </row>
        <row r="695">
          <cell r="B695" t="str">
            <v>??? ??????!</v>
          </cell>
        </row>
        <row r="696">
          <cell r="B696" t="str">
            <v>??? ??????!</v>
          </cell>
        </row>
        <row r="697">
          <cell r="B697" t="str">
            <v>??? ??????!</v>
          </cell>
        </row>
        <row r="698">
          <cell r="B698" t="str">
            <v>??? ??????!</v>
          </cell>
        </row>
        <row r="699">
          <cell r="B699" t="str">
            <v>??? ??????!</v>
          </cell>
        </row>
        <row r="700">
          <cell r="B700" t="str">
            <v>??? ??????!</v>
          </cell>
        </row>
        <row r="701">
          <cell r="B701" t="str">
            <v>??? ??????!</v>
          </cell>
        </row>
        <row r="702">
          <cell r="B702" t="str">
            <v>??? ??????!</v>
          </cell>
        </row>
        <row r="703">
          <cell r="B703" t="str">
            <v>??? ??????!</v>
          </cell>
        </row>
        <row r="704">
          <cell r="B704" t="str">
            <v>??? ??????!</v>
          </cell>
        </row>
        <row r="705">
          <cell r="B705" t="str">
            <v>??? ??????!</v>
          </cell>
        </row>
        <row r="706">
          <cell r="B706" t="str">
            <v>??? ??????!</v>
          </cell>
        </row>
        <row r="707">
          <cell r="B707" t="str">
            <v>??? ??????!</v>
          </cell>
        </row>
        <row r="708">
          <cell r="B708" t="str">
            <v>??? ??????!</v>
          </cell>
        </row>
        <row r="709">
          <cell r="B709" t="str">
            <v>??? ??????!</v>
          </cell>
        </row>
        <row r="710">
          <cell r="B710" t="str">
            <v>??? ??????!</v>
          </cell>
        </row>
        <row r="711">
          <cell r="B711" t="str">
            <v>??? ??????!</v>
          </cell>
        </row>
        <row r="712">
          <cell r="B712" t="str">
            <v>??? ??????!</v>
          </cell>
        </row>
        <row r="713">
          <cell r="B713" t="str">
            <v>??? ??????!</v>
          </cell>
        </row>
        <row r="714">
          <cell r="B714" t="str">
            <v>??? ??????!</v>
          </cell>
        </row>
        <row r="715">
          <cell r="B715" t="str">
            <v>??? ??????!</v>
          </cell>
        </row>
        <row r="716">
          <cell r="B716" t="str">
            <v>??? ??????!</v>
          </cell>
        </row>
        <row r="717">
          <cell r="B717" t="str">
            <v>??? ??????!</v>
          </cell>
        </row>
        <row r="718">
          <cell r="B718" t="str">
            <v>??? ??????!</v>
          </cell>
        </row>
        <row r="719">
          <cell r="B719" t="str">
            <v>??? ??????!</v>
          </cell>
        </row>
        <row r="720">
          <cell r="B720" t="str">
            <v>??? ??????!</v>
          </cell>
        </row>
        <row r="721">
          <cell r="B721" t="str">
            <v>??? ??????!</v>
          </cell>
        </row>
        <row r="722">
          <cell r="B722" t="str">
            <v>??? ??????!</v>
          </cell>
        </row>
        <row r="723">
          <cell r="B723" t="str">
            <v>??? ??????!</v>
          </cell>
        </row>
        <row r="724">
          <cell r="B724" t="str">
            <v>??? ??????!</v>
          </cell>
        </row>
        <row r="725">
          <cell r="B725" t="str">
            <v>??? ??????!</v>
          </cell>
        </row>
        <row r="726">
          <cell r="B726" t="str">
            <v>??? ??????!</v>
          </cell>
        </row>
        <row r="727">
          <cell r="B727" t="str">
            <v>??? ??????!</v>
          </cell>
        </row>
        <row r="728">
          <cell r="B728" t="str">
            <v>??? ??????!</v>
          </cell>
        </row>
        <row r="729">
          <cell r="B729" t="str">
            <v>??? ??????!</v>
          </cell>
        </row>
        <row r="730">
          <cell r="B730" t="str">
            <v>??? ??????!</v>
          </cell>
        </row>
        <row r="731">
          <cell r="B731" t="str">
            <v>??? ??????!</v>
          </cell>
        </row>
        <row r="732">
          <cell r="B732" t="str">
            <v>??? ??????!</v>
          </cell>
        </row>
        <row r="733">
          <cell r="B733" t="str">
            <v>??? ??????!</v>
          </cell>
        </row>
        <row r="734">
          <cell r="B734" t="str">
            <v>??? ??????!</v>
          </cell>
        </row>
        <row r="735">
          <cell r="B735" t="str">
            <v>??? ??????!</v>
          </cell>
        </row>
        <row r="736">
          <cell r="B736" t="str">
            <v>??? ??????!</v>
          </cell>
        </row>
        <row r="737">
          <cell r="B737" t="str">
            <v>??? ??????!</v>
          </cell>
        </row>
        <row r="738">
          <cell r="B738" t="str">
            <v>??? ??????!</v>
          </cell>
        </row>
        <row r="739">
          <cell r="B739" t="str">
            <v>??? ??????!</v>
          </cell>
        </row>
        <row r="740">
          <cell r="B740" t="str">
            <v>??? ??????!</v>
          </cell>
        </row>
        <row r="741">
          <cell r="B741" t="str">
            <v>??? ??????!</v>
          </cell>
        </row>
        <row r="742">
          <cell r="B742" t="str">
            <v>??? ??????!</v>
          </cell>
        </row>
        <row r="743">
          <cell r="B743" t="str">
            <v>??? ??????!</v>
          </cell>
        </row>
        <row r="744">
          <cell r="B744" t="str">
            <v>??? ??????!</v>
          </cell>
        </row>
        <row r="745">
          <cell r="B745" t="str">
            <v>??? ??????!</v>
          </cell>
        </row>
        <row r="746">
          <cell r="B746" t="str">
            <v>??? ??????!</v>
          </cell>
        </row>
        <row r="747">
          <cell r="B747" t="str">
            <v>??? ??????!</v>
          </cell>
        </row>
        <row r="748">
          <cell r="B748" t="str">
            <v>??? ??????!</v>
          </cell>
        </row>
        <row r="749">
          <cell r="B749" t="str">
            <v>??? ??????!</v>
          </cell>
        </row>
        <row r="750">
          <cell r="B750" t="str">
            <v>??? ??????!</v>
          </cell>
        </row>
        <row r="751">
          <cell r="B751" t="str">
            <v>??? ??????!</v>
          </cell>
        </row>
        <row r="752">
          <cell r="B752" t="str">
            <v>??? ??????!</v>
          </cell>
        </row>
        <row r="753">
          <cell r="B753" t="str">
            <v>??? ??????!</v>
          </cell>
        </row>
        <row r="754">
          <cell r="B754" t="str">
            <v>??? ??????!</v>
          </cell>
        </row>
        <row r="755">
          <cell r="B755" t="str">
            <v>??? ??????!</v>
          </cell>
        </row>
        <row r="756">
          <cell r="B756" t="str">
            <v>??? ??????!</v>
          </cell>
        </row>
        <row r="757">
          <cell r="B757" t="str">
            <v>??? ??????!</v>
          </cell>
        </row>
        <row r="758">
          <cell r="B758" t="str">
            <v>??? ??????!</v>
          </cell>
        </row>
        <row r="759">
          <cell r="B759" t="str">
            <v>??? ??????!</v>
          </cell>
        </row>
        <row r="760">
          <cell r="B760" t="str">
            <v>??? ??????!</v>
          </cell>
        </row>
        <row r="761">
          <cell r="B761" t="str">
            <v>??? ??????!</v>
          </cell>
        </row>
        <row r="762">
          <cell r="B762" t="str">
            <v>??? ??????!</v>
          </cell>
        </row>
        <row r="763">
          <cell r="B763" t="str">
            <v>??? ??????!</v>
          </cell>
        </row>
        <row r="764">
          <cell r="B764" t="str">
            <v>??? ??????!</v>
          </cell>
        </row>
        <row r="765">
          <cell r="B765" t="str">
            <v>??? ??????!</v>
          </cell>
        </row>
        <row r="766">
          <cell r="B766" t="str">
            <v>??? ??????!</v>
          </cell>
        </row>
        <row r="767">
          <cell r="B767" t="str">
            <v>??? ??????!</v>
          </cell>
        </row>
        <row r="768">
          <cell r="B768" t="str">
            <v>??? ??????!</v>
          </cell>
        </row>
        <row r="769">
          <cell r="B769" t="str">
            <v>??? ??????!</v>
          </cell>
        </row>
        <row r="770">
          <cell r="B770" t="str">
            <v>??? ??????!</v>
          </cell>
        </row>
        <row r="771">
          <cell r="B771" t="str">
            <v>??? ??????!</v>
          </cell>
        </row>
        <row r="772">
          <cell r="B772" t="str">
            <v>??? ??????!</v>
          </cell>
        </row>
        <row r="773">
          <cell r="B773" t="str">
            <v>??? ??????!</v>
          </cell>
        </row>
        <row r="774">
          <cell r="B774" t="str">
            <v>??? ??????!</v>
          </cell>
        </row>
        <row r="775">
          <cell r="B775" t="str">
            <v>??? ??????!</v>
          </cell>
        </row>
        <row r="776">
          <cell r="B776" t="str">
            <v>??? ??????!</v>
          </cell>
        </row>
        <row r="777">
          <cell r="B777" t="str">
            <v>??? ??????!</v>
          </cell>
        </row>
        <row r="778">
          <cell r="B778" t="str">
            <v>??? ??????!</v>
          </cell>
        </row>
        <row r="779">
          <cell r="B779" t="str">
            <v>??? ??????!</v>
          </cell>
        </row>
        <row r="780">
          <cell r="B780" t="str">
            <v>??? ??????!</v>
          </cell>
        </row>
        <row r="781">
          <cell r="B781" t="str">
            <v>??? ??????!</v>
          </cell>
        </row>
        <row r="782">
          <cell r="B782" t="str">
            <v>??? ??????!</v>
          </cell>
        </row>
        <row r="783">
          <cell r="B783" t="str">
            <v>??? ??????!</v>
          </cell>
        </row>
        <row r="784">
          <cell r="B784" t="str">
            <v>??? ??????!</v>
          </cell>
        </row>
        <row r="785">
          <cell r="B785" t="str">
            <v>??? ??????!</v>
          </cell>
        </row>
        <row r="786">
          <cell r="B786" t="str">
            <v>??? ??????!</v>
          </cell>
        </row>
        <row r="787">
          <cell r="B787" t="str">
            <v>??? ??????!</v>
          </cell>
        </row>
        <row r="788">
          <cell r="B788" t="str">
            <v>??? ??????!</v>
          </cell>
        </row>
        <row r="789">
          <cell r="B789" t="str">
            <v>??? ??????!</v>
          </cell>
        </row>
        <row r="790">
          <cell r="B790" t="str">
            <v>??? ??????!</v>
          </cell>
        </row>
        <row r="791">
          <cell r="B791" t="str">
            <v>??? ??????!</v>
          </cell>
        </row>
        <row r="792">
          <cell r="B792" t="str">
            <v>??? ??????!</v>
          </cell>
        </row>
        <row r="793">
          <cell r="B793" t="str">
            <v>??? ??????!</v>
          </cell>
        </row>
        <row r="794">
          <cell r="B794" t="str">
            <v>??? ??????!</v>
          </cell>
        </row>
        <row r="795">
          <cell r="B795" t="str">
            <v>??? ??????!</v>
          </cell>
        </row>
        <row r="796">
          <cell r="B796" t="str">
            <v>??? ??????!</v>
          </cell>
        </row>
        <row r="797">
          <cell r="B797" t="str">
            <v>??? ??????!</v>
          </cell>
        </row>
        <row r="798">
          <cell r="B798" t="str">
            <v>??? ??????!</v>
          </cell>
        </row>
        <row r="799">
          <cell r="B799" t="str">
            <v>??? ??????!</v>
          </cell>
        </row>
        <row r="800">
          <cell r="B800" t="str">
            <v>??? ??????!</v>
          </cell>
        </row>
        <row r="801">
          <cell r="B801" t="str">
            <v>??? ??????!</v>
          </cell>
        </row>
        <row r="802">
          <cell r="B802" t="str">
            <v>??? ??????!</v>
          </cell>
        </row>
        <row r="803">
          <cell r="B803" t="str">
            <v>??? ??????!</v>
          </cell>
        </row>
        <row r="804">
          <cell r="B804" t="str">
            <v>??? ??????!</v>
          </cell>
        </row>
        <row r="805">
          <cell r="B805" t="str">
            <v>??? ??????!</v>
          </cell>
        </row>
        <row r="806">
          <cell r="B806" t="str">
            <v>??? ??????!</v>
          </cell>
        </row>
        <row r="807">
          <cell r="B807" t="str">
            <v>??? ??????!</v>
          </cell>
        </row>
        <row r="808">
          <cell r="B808" t="str">
            <v>??? ??????!</v>
          </cell>
        </row>
        <row r="809">
          <cell r="B809" t="str">
            <v>??? ??????!</v>
          </cell>
        </row>
        <row r="810">
          <cell r="B810" t="str">
            <v>??? ??????!</v>
          </cell>
        </row>
        <row r="811">
          <cell r="B811" t="str">
            <v>??? ??????!</v>
          </cell>
        </row>
        <row r="812">
          <cell r="B812" t="str">
            <v>??? ??????!</v>
          </cell>
        </row>
        <row r="813">
          <cell r="B813" t="str">
            <v>??? ??????!</v>
          </cell>
        </row>
        <row r="814">
          <cell r="B814" t="str">
            <v>??? ??????!</v>
          </cell>
        </row>
        <row r="815">
          <cell r="B815" t="str">
            <v>??? ??????!</v>
          </cell>
        </row>
        <row r="816">
          <cell r="B816" t="str">
            <v>??? ??????!</v>
          </cell>
        </row>
        <row r="817">
          <cell r="B817" t="str">
            <v>??? ??????!</v>
          </cell>
        </row>
        <row r="818">
          <cell r="B818" t="str">
            <v>??? ??????!</v>
          </cell>
        </row>
        <row r="819">
          <cell r="B819" t="str">
            <v>??? ??????!</v>
          </cell>
        </row>
        <row r="820">
          <cell r="B820" t="str">
            <v>??? ??????!</v>
          </cell>
        </row>
        <row r="821">
          <cell r="B821" t="str">
            <v>??? ??????!</v>
          </cell>
        </row>
        <row r="822">
          <cell r="B822" t="str">
            <v>??? ??????!</v>
          </cell>
        </row>
        <row r="823">
          <cell r="B823" t="str">
            <v>??? ??????!</v>
          </cell>
        </row>
        <row r="824">
          <cell r="B824" t="str">
            <v>??? ??????!</v>
          </cell>
        </row>
        <row r="825">
          <cell r="B825" t="str">
            <v>??? ??????!</v>
          </cell>
        </row>
        <row r="826">
          <cell r="B826" t="str">
            <v>??? ??????!</v>
          </cell>
        </row>
        <row r="827">
          <cell r="B827" t="str">
            <v>??? ??????!</v>
          </cell>
        </row>
        <row r="828">
          <cell r="B828" t="str">
            <v>??? ??????!</v>
          </cell>
        </row>
        <row r="829">
          <cell r="B829" t="str">
            <v>??? ??????!</v>
          </cell>
        </row>
        <row r="830">
          <cell r="B830" t="str">
            <v>??? ??????!</v>
          </cell>
        </row>
        <row r="831">
          <cell r="B831" t="str">
            <v>??? ??????!</v>
          </cell>
        </row>
        <row r="832">
          <cell r="B832" t="str">
            <v>??? ??????!</v>
          </cell>
        </row>
        <row r="833">
          <cell r="B833" t="str">
            <v>??? ??????!</v>
          </cell>
        </row>
        <row r="834">
          <cell r="B834" t="str">
            <v>??? ??????!</v>
          </cell>
        </row>
        <row r="835">
          <cell r="B835" t="str">
            <v>??? ??????!</v>
          </cell>
        </row>
        <row r="836">
          <cell r="B836" t="str">
            <v>??? ??????!</v>
          </cell>
        </row>
        <row r="837">
          <cell r="B837" t="str">
            <v>??? ??????!</v>
          </cell>
        </row>
        <row r="838">
          <cell r="B838" t="str">
            <v>??? ??????!</v>
          </cell>
        </row>
        <row r="839">
          <cell r="B839" t="str">
            <v>??? ??????!</v>
          </cell>
        </row>
        <row r="840">
          <cell r="B840" t="str">
            <v>??? ??????!</v>
          </cell>
        </row>
        <row r="841">
          <cell r="B841" t="str">
            <v>??? ??????!</v>
          </cell>
        </row>
        <row r="842">
          <cell r="B842" t="str">
            <v>??? ??????!</v>
          </cell>
        </row>
        <row r="843">
          <cell r="B843" t="str">
            <v>??? ??????!</v>
          </cell>
        </row>
        <row r="844">
          <cell r="B844" t="str">
            <v>??? ??????!</v>
          </cell>
        </row>
        <row r="845">
          <cell r="B845" t="str">
            <v>??? ??????!</v>
          </cell>
        </row>
        <row r="846">
          <cell r="B846" t="str">
            <v>??? ??????!</v>
          </cell>
        </row>
        <row r="847">
          <cell r="B847" t="str">
            <v>??? ??????!</v>
          </cell>
        </row>
        <row r="848">
          <cell r="B848" t="str">
            <v>??? ??????!</v>
          </cell>
        </row>
        <row r="849">
          <cell r="B849" t="str">
            <v>??? ??????!</v>
          </cell>
        </row>
        <row r="850">
          <cell r="B850" t="str">
            <v>??? ??????!</v>
          </cell>
        </row>
        <row r="851">
          <cell r="B851" t="str">
            <v>??? ??????!</v>
          </cell>
        </row>
        <row r="852">
          <cell r="B852" t="str">
            <v>??? ??????!</v>
          </cell>
        </row>
        <row r="853">
          <cell r="B853" t="str">
            <v>??? ??????!</v>
          </cell>
        </row>
        <row r="854">
          <cell r="B854" t="str">
            <v>??? ??????!</v>
          </cell>
        </row>
        <row r="855">
          <cell r="B855" t="str">
            <v>??? ??????!</v>
          </cell>
        </row>
        <row r="856">
          <cell r="B856" t="str">
            <v>??? ??????!</v>
          </cell>
        </row>
        <row r="857">
          <cell r="B857" t="str">
            <v>??? ??????!</v>
          </cell>
        </row>
        <row r="858">
          <cell r="B858" t="str">
            <v>??? ??????!</v>
          </cell>
        </row>
        <row r="859">
          <cell r="B859" t="str">
            <v>??? ??????!</v>
          </cell>
        </row>
        <row r="860">
          <cell r="B860" t="str">
            <v>??? ??????!</v>
          </cell>
        </row>
        <row r="861">
          <cell r="B861" t="str">
            <v>??? ??????!</v>
          </cell>
        </row>
        <row r="862">
          <cell r="B862" t="str">
            <v>??? ??????!</v>
          </cell>
        </row>
        <row r="863">
          <cell r="B863" t="str">
            <v>??? ??????!</v>
          </cell>
        </row>
        <row r="864">
          <cell r="B864" t="str">
            <v>??? ??????!</v>
          </cell>
        </row>
        <row r="865">
          <cell r="B865" t="str">
            <v>??? ??????!</v>
          </cell>
        </row>
        <row r="866">
          <cell r="B866" t="str">
            <v>??? ??????!</v>
          </cell>
        </row>
        <row r="867">
          <cell r="B867" t="str">
            <v>??? ??????!</v>
          </cell>
        </row>
        <row r="868">
          <cell r="B868" t="str">
            <v>??? ??????!</v>
          </cell>
        </row>
        <row r="869">
          <cell r="B869" t="str">
            <v>??? ??????!</v>
          </cell>
        </row>
        <row r="870">
          <cell r="B870" t="str">
            <v>??? ??????!</v>
          </cell>
        </row>
        <row r="871">
          <cell r="B871" t="str">
            <v>??? ??????!</v>
          </cell>
        </row>
        <row r="872">
          <cell r="B872" t="str">
            <v>??? ??????!</v>
          </cell>
        </row>
        <row r="873">
          <cell r="B873" t="str">
            <v>??? ??????!</v>
          </cell>
        </row>
        <row r="874">
          <cell r="B874" t="str">
            <v>??? ??????!</v>
          </cell>
        </row>
        <row r="875">
          <cell r="B875" t="str">
            <v>??? ??????!</v>
          </cell>
        </row>
        <row r="876">
          <cell r="B876" t="str">
            <v>??? ??????!</v>
          </cell>
        </row>
        <row r="877">
          <cell r="B877" t="str">
            <v>??? ??????!</v>
          </cell>
        </row>
        <row r="878">
          <cell r="B878" t="str">
            <v>??? ??????!</v>
          </cell>
        </row>
        <row r="879">
          <cell r="B879" t="str">
            <v>??? ??????!</v>
          </cell>
        </row>
        <row r="880">
          <cell r="B880" t="str">
            <v>??? ??????!</v>
          </cell>
        </row>
        <row r="881">
          <cell r="B881" t="str">
            <v>??? ??????!</v>
          </cell>
        </row>
        <row r="882">
          <cell r="B882" t="str">
            <v>??? ??????!</v>
          </cell>
        </row>
        <row r="883">
          <cell r="B883" t="str">
            <v>??? ??????!</v>
          </cell>
        </row>
        <row r="884">
          <cell r="B884" t="str">
            <v>??? ??????!</v>
          </cell>
        </row>
        <row r="885">
          <cell r="B885" t="str">
            <v>??? ??????!</v>
          </cell>
        </row>
        <row r="886">
          <cell r="B886" t="str">
            <v>??? ??????!</v>
          </cell>
        </row>
        <row r="887">
          <cell r="B887" t="str">
            <v>??? ??????!</v>
          </cell>
        </row>
        <row r="888">
          <cell r="B888" t="str">
            <v>??? ??????!</v>
          </cell>
        </row>
        <row r="889">
          <cell r="B889" t="str">
            <v>??? ??????!</v>
          </cell>
        </row>
        <row r="890">
          <cell r="B890" t="str">
            <v>??? ??????!</v>
          </cell>
        </row>
        <row r="891">
          <cell r="B891" t="str">
            <v>??? ??????!</v>
          </cell>
        </row>
        <row r="892">
          <cell r="B892" t="str">
            <v>??? ??????!</v>
          </cell>
        </row>
        <row r="893">
          <cell r="B893" t="str">
            <v>??? ??????!</v>
          </cell>
        </row>
        <row r="894">
          <cell r="B894" t="str">
            <v>??? ??????!</v>
          </cell>
        </row>
        <row r="895">
          <cell r="B895" t="str">
            <v>??? ??????!</v>
          </cell>
        </row>
        <row r="896">
          <cell r="B896" t="str">
            <v>??? ??????!</v>
          </cell>
        </row>
        <row r="897">
          <cell r="B897" t="str">
            <v>??? ??????!</v>
          </cell>
        </row>
        <row r="898">
          <cell r="B898" t="str">
            <v>??? ??????!</v>
          </cell>
        </row>
        <row r="899">
          <cell r="B899" t="str">
            <v>??? ??????!</v>
          </cell>
        </row>
        <row r="900">
          <cell r="B900" t="str">
            <v>??? ??????!</v>
          </cell>
        </row>
        <row r="901">
          <cell r="B901" t="str">
            <v>??? ??????!</v>
          </cell>
        </row>
        <row r="902">
          <cell r="B902" t="str">
            <v>??? ??????!</v>
          </cell>
        </row>
        <row r="903">
          <cell r="B903" t="str">
            <v>??? ??????!</v>
          </cell>
        </row>
        <row r="904">
          <cell r="B904" t="str">
            <v>??? ??????!</v>
          </cell>
        </row>
        <row r="905">
          <cell r="B905" t="str">
            <v>??? ??????!</v>
          </cell>
        </row>
        <row r="906">
          <cell r="B906" t="str">
            <v>??? ??????!</v>
          </cell>
        </row>
        <row r="907">
          <cell r="B907" t="str">
            <v>??? ??????!</v>
          </cell>
        </row>
        <row r="908">
          <cell r="B908" t="str">
            <v>??? ??????!</v>
          </cell>
        </row>
        <row r="909">
          <cell r="B909" t="str">
            <v>??? ??????!</v>
          </cell>
        </row>
        <row r="910">
          <cell r="B910" t="str">
            <v>??? ??????!</v>
          </cell>
        </row>
        <row r="911">
          <cell r="B911" t="str">
            <v>??? ??????!</v>
          </cell>
        </row>
        <row r="912">
          <cell r="B912" t="str">
            <v>??? ??????!</v>
          </cell>
        </row>
        <row r="913">
          <cell r="B913" t="str">
            <v>??? ??????!</v>
          </cell>
        </row>
        <row r="914">
          <cell r="B914" t="str">
            <v>??? ??????!</v>
          </cell>
        </row>
        <row r="915">
          <cell r="B915" t="str">
            <v>??? ??????!</v>
          </cell>
        </row>
        <row r="916">
          <cell r="B916" t="str">
            <v>??? ??????!</v>
          </cell>
        </row>
        <row r="917">
          <cell r="B917" t="str">
            <v>??? ??????!</v>
          </cell>
        </row>
        <row r="918">
          <cell r="B918" t="str">
            <v>??? ??????!</v>
          </cell>
        </row>
        <row r="919">
          <cell r="B919" t="str">
            <v>??? ??????!</v>
          </cell>
        </row>
        <row r="920">
          <cell r="B920" t="str">
            <v>??? ??????!</v>
          </cell>
        </row>
        <row r="921">
          <cell r="B921" t="str">
            <v>??? ??????!</v>
          </cell>
        </row>
        <row r="922">
          <cell r="B922" t="str">
            <v>??? ??????!</v>
          </cell>
        </row>
        <row r="923">
          <cell r="B923" t="str">
            <v>??? ??????!</v>
          </cell>
        </row>
        <row r="924">
          <cell r="B924" t="str">
            <v>??? ??????!</v>
          </cell>
        </row>
        <row r="925">
          <cell r="B925" t="str">
            <v>??? ??????!</v>
          </cell>
        </row>
        <row r="926">
          <cell r="B926" t="str">
            <v>??? ??????!</v>
          </cell>
        </row>
        <row r="927">
          <cell r="B927" t="str">
            <v>??? ??????!</v>
          </cell>
        </row>
        <row r="928">
          <cell r="B928" t="str">
            <v>??? ??????!</v>
          </cell>
        </row>
        <row r="929">
          <cell r="B929" t="str">
            <v>??? ??????!</v>
          </cell>
        </row>
        <row r="930">
          <cell r="B930" t="str">
            <v>??? ??????!</v>
          </cell>
        </row>
        <row r="931">
          <cell r="B931" t="str">
            <v>??? ??????!</v>
          </cell>
        </row>
        <row r="932">
          <cell r="B932" t="str">
            <v>??? ??????!</v>
          </cell>
        </row>
        <row r="933">
          <cell r="B933" t="str">
            <v>??? ??????!</v>
          </cell>
        </row>
        <row r="934">
          <cell r="B934" t="str">
            <v>??? ??????!</v>
          </cell>
        </row>
        <row r="935">
          <cell r="B935" t="str">
            <v>??? ??????!</v>
          </cell>
        </row>
        <row r="936">
          <cell r="B936" t="str">
            <v>??? ??????!</v>
          </cell>
        </row>
        <row r="937">
          <cell r="B937" t="str">
            <v>??? ??????!</v>
          </cell>
        </row>
        <row r="938">
          <cell r="B938" t="str">
            <v>??? ??????!</v>
          </cell>
        </row>
        <row r="939">
          <cell r="B939" t="str">
            <v>??? ??????!</v>
          </cell>
        </row>
        <row r="940">
          <cell r="B940" t="str">
            <v>??? ??????!</v>
          </cell>
        </row>
        <row r="941">
          <cell r="B941" t="str">
            <v>??? ??????!</v>
          </cell>
        </row>
        <row r="942">
          <cell r="B942" t="str">
            <v>??? ??????!</v>
          </cell>
        </row>
        <row r="943">
          <cell r="B943" t="str">
            <v>??? ??????!</v>
          </cell>
        </row>
        <row r="944">
          <cell r="B944" t="str">
            <v>??? ??????!</v>
          </cell>
        </row>
        <row r="945">
          <cell r="B945" t="str">
            <v>??? ??????!</v>
          </cell>
        </row>
        <row r="946">
          <cell r="B946" t="str">
            <v>??? ??????!</v>
          </cell>
        </row>
        <row r="947">
          <cell r="B947" t="str">
            <v>??? ??????!</v>
          </cell>
        </row>
        <row r="948">
          <cell r="B948" t="str">
            <v>??? ??????!</v>
          </cell>
        </row>
      </sheetData>
      <sheetData sheetId="5">
        <row r="1">
          <cell r="B1" t="str">
            <v/>
          </cell>
          <cell r="C1" t="str">
            <v>Задолженность</v>
          </cell>
          <cell r="D1" t="str">
            <v>Переплата</v>
          </cell>
          <cell r="E1" t="str">
            <v>Начислено</v>
          </cell>
          <cell r="F1" t="str">
            <v>Оплачено</v>
          </cell>
        </row>
        <row r="2">
          <cell r="B2" t="str">
            <v>1</v>
          </cell>
          <cell r="C2">
            <v>26286.46</v>
          </cell>
          <cell r="E2">
            <v>2634.55</v>
          </cell>
        </row>
        <row r="3">
          <cell r="B3" t="str">
            <v>10</v>
          </cell>
          <cell r="D3">
            <v>76.540000000000006</v>
          </cell>
          <cell r="E3">
            <v>2634.55</v>
          </cell>
          <cell r="F3">
            <v>2500</v>
          </cell>
        </row>
        <row r="4">
          <cell r="B4" t="str">
            <v>100</v>
          </cell>
          <cell r="C4">
            <v>345.5</v>
          </cell>
          <cell r="E4">
            <v>2634.55</v>
          </cell>
        </row>
        <row r="5">
          <cell r="B5" t="str">
            <v>101</v>
          </cell>
          <cell r="E5">
            <v>2634.55</v>
          </cell>
        </row>
        <row r="6">
          <cell r="B6" t="str">
            <v>102</v>
          </cell>
          <cell r="D6">
            <v>2570.59</v>
          </cell>
          <cell r="E6">
            <v>2634.55</v>
          </cell>
          <cell r="F6">
            <v>3000</v>
          </cell>
        </row>
        <row r="7">
          <cell r="B7" t="str">
            <v>103</v>
          </cell>
          <cell r="D7">
            <v>12095.24</v>
          </cell>
          <cell r="E7">
            <v>2634.55</v>
          </cell>
        </row>
        <row r="8">
          <cell r="B8" t="str">
            <v>104</v>
          </cell>
          <cell r="D8">
            <v>5313.44</v>
          </cell>
          <cell r="E8">
            <v>2634.55</v>
          </cell>
        </row>
        <row r="9">
          <cell r="B9" t="str">
            <v>105</v>
          </cell>
          <cell r="C9">
            <v>0.8</v>
          </cell>
          <cell r="E9">
            <v>2634.55</v>
          </cell>
        </row>
        <row r="10">
          <cell r="B10" t="str">
            <v>106</v>
          </cell>
          <cell r="C10">
            <v>10538.2</v>
          </cell>
          <cell r="E10">
            <v>2634.55</v>
          </cell>
          <cell r="F10">
            <v>10538.2</v>
          </cell>
        </row>
        <row r="11">
          <cell r="B11" t="str">
            <v>107</v>
          </cell>
          <cell r="C11">
            <v>2752.63</v>
          </cell>
          <cell r="E11">
            <v>2634.55</v>
          </cell>
        </row>
        <row r="12">
          <cell r="B12" t="str">
            <v>108</v>
          </cell>
          <cell r="D12">
            <v>2634.55</v>
          </cell>
          <cell r="E12">
            <v>2634.55</v>
          </cell>
          <cell r="F12">
            <v>5269.1</v>
          </cell>
        </row>
        <row r="13">
          <cell r="B13" t="str">
            <v>109</v>
          </cell>
          <cell r="D13">
            <v>10174.81</v>
          </cell>
          <cell r="E13">
            <v>2634.55</v>
          </cell>
        </row>
        <row r="14">
          <cell r="B14" t="str">
            <v>11</v>
          </cell>
          <cell r="D14">
            <v>2140.39</v>
          </cell>
          <cell r="E14">
            <v>2634.55</v>
          </cell>
        </row>
        <row r="15">
          <cell r="B15" t="str">
            <v>110</v>
          </cell>
          <cell r="D15">
            <v>11259.14</v>
          </cell>
          <cell r="E15">
            <v>2634.55</v>
          </cell>
          <cell r="F15">
            <v>7969</v>
          </cell>
        </row>
        <row r="16">
          <cell r="B16" t="str">
            <v>111</v>
          </cell>
          <cell r="C16">
            <v>2602.41</v>
          </cell>
          <cell r="E16">
            <v>2634.55</v>
          </cell>
          <cell r="F16">
            <v>5300</v>
          </cell>
        </row>
        <row r="17">
          <cell r="B17" t="str">
            <v>112</v>
          </cell>
          <cell r="D17">
            <v>2710.66</v>
          </cell>
          <cell r="E17">
            <v>2634.55</v>
          </cell>
          <cell r="F17">
            <v>2634.55</v>
          </cell>
        </row>
        <row r="18">
          <cell r="B18" t="str">
            <v>113</v>
          </cell>
          <cell r="C18">
            <v>248081.66</v>
          </cell>
          <cell r="E18">
            <v>2634.55</v>
          </cell>
        </row>
        <row r="19">
          <cell r="B19" t="str">
            <v>114</v>
          </cell>
          <cell r="C19">
            <v>2601.1999999999998</v>
          </cell>
          <cell r="E19">
            <v>2634.55</v>
          </cell>
          <cell r="F19">
            <v>2638</v>
          </cell>
        </row>
        <row r="20">
          <cell r="B20" t="str">
            <v>115</v>
          </cell>
          <cell r="D20">
            <v>4730.8999999999996</v>
          </cell>
          <cell r="E20">
            <v>2634.55</v>
          </cell>
        </row>
        <row r="21">
          <cell r="B21" t="str">
            <v>116</v>
          </cell>
          <cell r="D21">
            <v>4730.8999999999996</v>
          </cell>
          <cell r="E21">
            <v>2634.55</v>
          </cell>
        </row>
        <row r="22">
          <cell r="B22" t="str">
            <v>117</v>
          </cell>
          <cell r="C22">
            <v>5269.1</v>
          </cell>
          <cell r="E22">
            <v>2634.55</v>
          </cell>
          <cell r="F22">
            <v>7903.65</v>
          </cell>
        </row>
        <row r="23">
          <cell r="B23" t="str">
            <v>118</v>
          </cell>
          <cell r="C23">
            <v>5269.1</v>
          </cell>
          <cell r="E23">
            <v>2634.55</v>
          </cell>
          <cell r="F23">
            <v>7903.65</v>
          </cell>
        </row>
        <row r="24">
          <cell r="B24" t="str">
            <v>119</v>
          </cell>
          <cell r="C24">
            <v>2634.55</v>
          </cell>
          <cell r="E24">
            <v>2634.55</v>
          </cell>
          <cell r="F24">
            <v>2634.55</v>
          </cell>
        </row>
        <row r="25">
          <cell r="B25" t="str">
            <v>12</v>
          </cell>
          <cell r="C25">
            <v>3146.46</v>
          </cell>
          <cell r="E25">
            <v>2634.55</v>
          </cell>
        </row>
        <row r="26">
          <cell r="B26" t="str">
            <v>120</v>
          </cell>
          <cell r="D26">
            <v>18691.990000000002</v>
          </cell>
          <cell r="E26">
            <v>2634.55</v>
          </cell>
        </row>
        <row r="27">
          <cell r="B27" t="str">
            <v>121</v>
          </cell>
          <cell r="D27">
            <v>709.33</v>
          </cell>
          <cell r="E27">
            <v>2634.55</v>
          </cell>
          <cell r="F27">
            <v>3000</v>
          </cell>
        </row>
        <row r="28">
          <cell r="B28" t="str">
            <v>122</v>
          </cell>
          <cell r="C28">
            <v>3501.41</v>
          </cell>
          <cell r="E28">
            <v>2634.55</v>
          </cell>
          <cell r="F28">
            <v>2700</v>
          </cell>
        </row>
        <row r="29">
          <cell r="B29" t="str">
            <v>123</v>
          </cell>
          <cell r="D29">
            <v>7903.65</v>
          </cell>
          <cell r="E29">
            <v>2634.55</v>
          </cell>
        </row>
        <row r="30">
          <cell r="B30" t="str">
            <v>124</v>
          </cell>
          <cell r="D30">
            <v>6032.99</v>
          </cell>
          <cell r="E30">
            <v>2634.55</v>
          </cell>
          <cell r="F30">
            <v>2700</v>
          </cell>
        </row>
        <row r="31">
          <cell r="B31" t="str">
            <v>1251</v>
          </cell>
          <cell r="C31">
            <v>103602.68</v>
          </cell>
          <cell r="E31">
            <v>1756.37</v>
          </cell>
        </row>
        <row r="32">
          <cell r="B32" t="str">
            <v>1252</v>
          </cell>
          <cell r="C32">
            <v>7025.44</v>
          </cell>
          <cell r="E32">
            <v>878.18</v>
          </cell>
          <cell r="F32">
            <v>8000</v>
          </cell>
        </row>
        <row r="33">
          <cell r="B33" t="str">
            <v>126</v>
          </cell>
          <cell r="D33">
            <v>1947.24</v>
          </cell>
          <cell r="E33">
            <v>2634.55</v>
          </cell>
        </row>
        <row r="34">
          <cell r="B34" t="str">
            <v>127</v>
          </cell>
          <cell r="C34">
            <v>3.86</v>
          </cell>
          <cell r="E34">
            <v>2634.55</v>
          </cell>
          <cell r="F34">
            <v>2640</v>
          </cell>
        </row>
        <row r="35">
          <cell r="B35" t="str">
            <v>128</v>
          </cell>
          <cell r="C35">
            <v>202213.16</v>
          </cell>
          <cell r="E35">
            <v>2634.55</v>
          </cell>
        </row>
        <row r="36">
          <cell r="B36" t="str">
            <v>1291</v>
          </cell>
          <cell r="D36">
            <v>3.6</v>
          </cell>
          <cell r="E36">
            <v>2634.55</v>
          </cell>
          <cell r="F36">
            <v>5300</v>
          </cell>
        </row>
        <row r="37">
          <cell r="B37" t="str">
            <v>1292</v>
          </cell>
          <cell r="C37">
            <v>28429.200000000001</v>
          </cell>
          <cell r="E37">
            <v>2634.55</v>
          </cell>
        </row>
        <row r="38">
          <cell r="B38" t="str">
            <v>13</v>
          </cell>
          <cell r="C38">
            <v>5233.0200000000004</v>
          </cell>
          <cell r="E38">
            <v>2634.55</v>
          </cell>
          <cell r="F38">
            <v>7900</v>
          </cell>
        </row>
        <row r="39">
          <cell r="B39" t="str">
            <v>130</v>
          </cell>
          <cell r="C39">
            <v>62.11</v>
          </cell>
          <cell r="E39">
            <v>2634.55</v>
          </cell>
        </row>
        <row r="40">
          <cell r="B40" t="str">
            <v>131</v>
          </cell>
          <cell r="C40">
            <v>6390.26</v>
          </cell>
          <cell r="E40">
            <v>2634.55</v>
          </cell>
          <cell r="F40">
            <v>3000</v>
          </cell>
        </row>
        <row r="41">
          <cell r="B41" t="str">
            <v>132</v>
          </cell>
          <cell r="C41">
            <v>6128.3</v>
          </cell>
          <cell r="E41">
            <v>2634.55</v>
          </cell>
        </row>
        <row r="42">
          <cell r="B42" t="str">
            <v>133</v>
          </cell>
          <cell r="C42">
            <v>8576.4</v>
          </cell>
          <cell r="E42">
            <v>2634.55</v>
          </cell>
        </row>
        <row r="43">
          <cell r="B43" t="str">
            <v>134</v>
          </cell>
          <cell r="D43">
            <v>13147.74</v>
          </cell>
          <cell r="E43">
            <v>2634.55</v>
          </cell>
        </row>
        <row r="44">
          <cell r="B44" t="str">
            <v>135</v>
          </cell>
          <cell r="E44">
            <v>2634.55</v>
          </cell>
        </row>
        <row r="45">
          <cell r="B45" t="str">
            <v>136</v>
          </cell>
          <cell r="D45">
            <v>2634.55</v>
          </cell>
          <cell r="E45">
            <v>2634.55</v>
          </cell>
        </row>
        <row r="46">
          <cell r="B46" t="str">
            <v>14</v>
          </cell>
          <cell r="C46">
            <v>5269.1</v>
          </cell>
          <cell r="E46">
            <v>2634.55</v>
          </cell>
        </row>
        <row r="47">
          <cell r="B47" t="str">
            <v>15</v>
          </cell>
          <cell r="C47">
            <v>2575.5100000000002</v>
          </cell>
          <cell r="E47">
            <v>2634.55</v>
          </cell>
          <cell r="F47">
            <v>2634.55</v>
          </cell>
        </row>
        <row r="48">
          <cell r="B48" t="str">
            <v>16</v>
          </cell>
          <cell r="D48">
            <v>19336.89</v>
          </cell>
          <cell r="E48">
            <v>2634.55</v>
          </cell>
          <cell r="F48">
            <v>3000</v>
          </cell>
        </row>
        <row r="49">
          <cell r="B49" t="str">
            <v>18</v>
          </cell>
          <cell r="C49">
            <v>2634.55</v>
          </cell>
          <cell r="E49">
            <v>2634.55</v>
          </cell>
        </row>
        <row r="50">
          <cell r="B50" t="str">
            <v>19</v>
          </cell>
          <cell r="C50">
            <v>13068.61</v>
          </cell>
          <cell r="E50">
            <v>2634.55</v>
          </cell>
        </row>
        <row r="51">
          <cell r="B51" t="str">
            <v>2</v>
          </cell>
          <cell r="E51">
            <v>2634.55</v>
          </cell>
          <cell r="F51">
            <v>2634.55</v>
          </cell>
        </row>
        <row r="52">
          <cell r="B52" t="str">
            <v>21</v>
          </cell>
          <cell r="E52">
            <v>2634.55</v>
          </cell>
        </row>
        <row r="53">
          <cell r="B53" t="str">
            <v>22</v>
          </cell>
          <cell r="C53">
            <v>6712.46</v>
          </cell>
          <cell r="E53">
            <v>2634.55</v>
          </cell>
        </row>
        <row r="54">
          <cell r="B54" t="str">
            <v>23</v>
          </cell>
          <cell r="C54">
            <v>3152.46</v>
          </cell>
          <cell r="E54">
            <v>2634.55</v>
          </cell>
          <cell r="F54">
            <v>5000</v>
          </cell>
        </row>
        <row r="55">
          <cell r="B55" t="str">
            <v>25</v>
          </cell>
          <cell r="D55">
            <v>3461.8</v>
          </cell>
          <cell r="E55">
            <v>2634.55</v>
          </cell>
        </row>
        <row r="56">
          <cell r="B56" t="str">
            <v>26</v>
          </cell>
          <cell r="D56">
            <v>15814.5</v>
          </cell>
          <cell r="E56">
            <v>2634.55</v>
          </cell>
        </row>
        <row r="57">
          <cell r="B57" t="str">
            <v>27</v>
          </cell>
          <cell r="D57">
            <v>2371.1799999999998</v>
          </cell>
          <cell r="E57">
            <v>2634.55</v>
          </cell>
          <cell r="F57">
            <v>5269.1</v>
          </cell>
        </row>
        <row r="58">
          <cell r="B58" t="str">
            <v>28</v>
          </cell>
          <cell r="C58">
            <v>14.6</v>
          </cell>
          <cell r="E58">
            <v>2634.55</v>
          </cell>
        </row>
        <row r="59">
          <cell r="B59" t="str">
            <v>29</v>
          </cell>
          <cell r="D59">
            <v>2731.15</v>
          </cell>
          <cell r="E59">
            <v>2634.55</v>
          </cell>
        </row>
        <row r="60">
          <cell r="B60" t="str">
            <v>3</v>
          </cell>
          <cell r="C60">
            <v>3906.61</v>
          </cell>
          <cell r="E60">
            <v>2634.55</v>
          </cell>
        </row>
        <row r="61">
          <cell r="B61" t="str">
            <v>31</v>
          </cell>
          <cell r="C61">
            <v>7903.65</v>
          </cell>
          <cell r="E61">
            <v>2634.55</v>
          </cell>
          <cell r="F61">
            <v>8000</v>
          </cell>
        </row>
        <row r="62">
          <cell r="B62" t="str">
            <v>32</v>
          </cell>
          <cell r="E62">
            <v>2634.55</v>
          </cell>
        </row>
        <row r="63">
          <cell r="B63" t="str">
            <v>33</v>
          </cell>
          <cell r="C63">
            <v>10538.2</v>
          </cell>
          <cell r="E63">
            <v>2634.55</v>
          </cell>
        </row>
        <row r="64">
          <cell r="B64" t="str">
            <v>34</v>
          </cell>
          <cell r="C64">
            <v>2634.1</v>
          </cell>
          <cell r="E64">
            <v>2634.55</v>
          </cell>
          <cell r="F64">
            <v>2635</v>
          </cell>
        </row>
        <row r="65">
          <cell r="B65" t="str">
            <v>35</v>
          </cell>
          <cell r="C65">
            <v>274.31</v>
          </cell>
          <cell r="E65">
            <v>2634.55</v>
          </cell>
          <cell r="F65">
            <v>2700</v>
          </cell>
        </row>
        <row r="66">
          <cell r="B66" t="str">
            <v>36</v>
          </cell>
          <cell r="C66">
            <v>4964.01</v>
          </cell>
          <cell r="E66">
            <v>2634.55</v>
          </cell>
        </row>
        <row r="67">
          <cell r="B67" t="str">
            <v>37</v>
          </cell>
          <cell r="C67">
            <v>3822.56</v>
          </cell>
          <cell r="E67">
            <v>2634.55</v>
          </cell>
        </row>
        <row r="68">
          <cell r="B68" t="str">
            <v>38</v>
          </cell>
          <cell r="E68">
            <v>2634.55</v>
          </cell>
          <cell r="F68">
            <v>2634.55</v>
          </cell>
        </row>
        <row r="69">
          <cell r="B69" t="str">
            <v>39</v>
          </cell>
          <cell r="C69">
            <v>3376.4</v>
          </cell>
          <cell r="E69">
            <v>2634.55</v>
          </cell>
          <cell r="F69">
            <v>3500</v>
          </cell>
        </row>
        <row r="70">
          <cell r="B70" t="str">
            <v>4</v>
          </cell>
          <cell r="C70">
            <v>17251.21</v>
          </cell>
          <cell r="E70">
            <v>2634.55</v>
          </cell>
        </row>
        <row r="71">
          <cell r="B71" t="str">
            <v>40</v>
          </cell>
          <cell r="C71">
            <v>2187.35</v>
          </cell>
          <cell r="E71">
            <v>2634.55</v>
          </cell>
          <cell r="F71">
            <v>2650</v>
          </cell>
        </row>
        <row r="72">
          <cell r="B72" t="str">
            <v>42</v>
          </cell>
          <cell r="C72">
            <v>7903.65</v>
          </cell>
          <cell r="E72">
            <v>2634.55</v>
          </cell>
          <cell r="F72">
            <v>5269.1</v>
          </cell>
        </row>
        <row r="73">
          <cell r="B73" t="str">
            <v>43</v>
          </cell>
          <cell r="D73">
            <v>6624.71</v>
          </cell>
          <cell r="E73">
            <v>2634.55</v>
          </cell>
          <cell r="F73">
            <v>2700</v>
          </cell>
        </row>
        <row r="74">
          <cell r="B74" t="str">
            <v>44</v>
          </cell>
          <cell r="D74">
            <v>37.31</v>
          </cell>
          <cell r="E74">
            <v>2634.55</v>
          </cell>
          <cell r="F74">
            <v>2634.55</v>
          </cell>
        </row>
        <row r="75">
          <cell r="B75" t="str">
            <v>45</v>
          </cell>
          <cell r="E75">
            <v>2634.55</v>
          </cell>
          <cell r="F75">
            <v>2634.55</v>
          </cell>
        </row>
        <row r="76">
          <cell r="B76" t="str">
            <v>46</v>
          </cell>
          <cell r="C76">
            <v>2553.11</v>
          </cell>
          <cell r="E76">
            <v>2634.55</v>
          </cell>
        </row>
        <row r="77">
          <cell r="B77" t="str">
            <v>47</v>
          </cell>
          <cell r="E77">
            <v>2634.55</v>
          </cell>
          <cell r="F77">
            <v>2634.55</v>
          </cell>
        </row>
        <row r="78">
          <cell r="B78" t="str">
            <v>49</v>
          </cell>
          <cell r="D78">
            <v>9014.09</v>
          </cell>
          <cell r="E78">
            <v>2634.55</v>
          </cell>
        </row>
        <row r="79">
          <cell r="B79" t="str">
            <v>5</v>
          </cell>
          <cell r="D79">
            <v>1953.22</v>
          </cell>
          <cell r="E79">
            <v>2634.55</v>
          </cell>
          <cell r="F79">
            <v>2700</v>
          </cell>
        </row>
        <row r="80">
          <cell r="B80" t="str">
            <v>50</v>
          </cell>
          <cell r="D80">
            <v>5969.39</v>
          </cell>
          <cell r="E80">
            <v>2634.55</v>
          </cell>
        </row>
        <row r="81">
          <cell r="B81" t="str">
            <v>51</v>
          </cell>
          <cell r="C81">
            <v>1309.47</v>
          </cell>
          <cell r="E81">
            <v>2634.55</v>
          </cell>
          <cell r="F81">
            <v>2700</v>
          </cell>
        </row>
        <row r="82">
          <cell r="B82" t="str">
            <v>52</v>
          </cell>
          <cell r="C82">
            <v>56.45</v>
          </cell>
          <cell r="E82">
            <v>2634.55</v>
          </cell>
        </row>
        <row r="83">
          <cell r="B83" t="str">
            <v>53</v>
          </cell>
          <cell r="D83">
            <v>7868.69</v>
          </cell>
          <cell r="E83">
            <v>2634.55</v>
          </cell>
        </row>
        <row r="84">
          <cell r="B84" t="str">
            <v>54</v>
          </cell>
          <cell r="C84">
            <v>4938.8</v>
          </cell>
          <cell r="E84">
            <v>2634.55</v>
          </cell>
        </row>
        <row r="85">
          <cell r="B85" t="str">
            <v>55</v>
          </cell>
          <cell r="D85">
            <v>3836.29</v>
          </cell>
          <cell r="E85">
            <v>2634.55</v>
          </cell>
        </row>
        <row r="86">
          <cell r="B86" t="str">
            <v>56</v>
          </cell>
          <cell r="D86">
            <v>23926.69</v>
          </cell>
          <cell r="E86">
            <v>2634.55</v>
          </cell>
        </row>
        <row r="87">
          <cell r="B87" t="str">
            <v>57</v>
          </cell>
          <cell r="C87">
            <v>13450.72</v>
          </cell>
          <cell r="E87">
            <v>4334.55</v>
          </cell>
          <cell r="F87">
            <v>16850.72</v>
          </cell>
        </row>
        <row r="88">
          <cell r="B88" t="str">
            <v>58</v>
          </cell>
          <cell r="C88">
            <v>4149.3100000000004</v>
          </cell>
          <cell r="E88">
            <v>2634.55</v>
          </cell>
          <cell r="F88">
            <v>4000</v>
          </cell>
        </row>
        <row r="89">
          <cell r="B89" t="str">
            <v>6</v>
          </cell>
          <cell r="C89">
            <v>10169.61</v>
          </cell>
          <cell r="E89">
            <v>2634.55</v>
          </cell>
        </row>
        <row r="90">
          <cell r="B90" t="str">
            <v>60</v>
          </cell>
          <cell r="C90">
            <v>2539.06</v>
          </cell>
          <cell r="E90">
            <v>2634.55</v>
          </cell>
        </row>
        <row r="91">
          <cell r="B91" t="str">
            <v>61</v>
          </cell>
          <cell r="D91">
            <v>161.34</v>
          </cell>
          <cell r="E91">
            <v>2634.55</v>
          </cell>
          <cell r="F91">
            <v>2635</v>
          </cell>
        </row>
        <row r="92">
          <cell r="B92" t="str">
            <v>62</v>
          </cell>
          <cell r="C92">
            <v>31614.560000000001</v>
          </cell>
          <cell r="E92">
            <v>2634.55</v>
          </cell>
        </row>
        <row r="93">
          <cell r="B93" t="str">
            <v>63</v>
          </cell>
          <cell r="C93">
            <v>2367.56</v>
          </cell>
          <cell r="E93">
            <v>2634.55</v>
          </cell>
        </row>
        <row r="94">
          <cell r="B94" t="str">
            <v>64</v>
          </cell>
          <cell r="E94">
            <v>2634.55</v>
          </cell>
          <cell r="F94">
            <v>2634.55</v>
          </cell>
        </row>
        <row r="95">
          <cell r="B95" t="str">
            <v>65</v>
          </cell>
          <cell r="C95">
            <v>15807.3</v>
          </cell>
          <cell r="E95">
            <v>2634.55</v>
          </cell>
        </row>
        <row r="96">
          <cell r="B96" t="str">
            <v>66</v>
          </cell>
          <cell r="E96">
            <v>2634.55</v>
          </cell>
          <cell r="F96">
            <v>2634.55</v>
          </cell>
        </row>
        <row r="97">
          <cell r="B97" t="str">
            <v>67</v>
          </cell>
          <cell r="C97">
            <v>1690.86</v>
          </cell>
          <cell r="E97">
            <v>2634.55</v>
          </cell>
          <cell r="F97">
            <v>5000</v>
          </cell>
        </row>
        <row r="98">
          <cell r="B98" t="str">
            <v>68</v>
          </cell>
          <cell r="C98">
            <v>289369.65999999997</v>
          </cell>
          <cell r="E98">
            <v>2634.55</v>
          </cell>
        </row>
        <row r="99">
          <cell r="B99" t="str">
            <v>69</v>
          </cell>
          <cell r="C99">
            <v>289369.65999999997</v>
          </cell>
          <cell r="E99">
            <v>2634.55</v>
          </cell>
        </row>
        <row r="100">
          <cell r="B100" t="str">
            <v>7</v>
          </cell>
          <cell r="D100">
            <v>7903.65</v>
          </cell>
          <cell r="E100">
            <v>2634.55</v>
          </cell>
        </row>
        <row r="101">
          <cell r="B101" t="str">
            <v>70</v>
          </cell>
          <cell r="C101">
            <v>2634.55</v>
          </cell>
          <cell r="E101">
            <v>2634.55</v>
          </cell>
        </row>
        <row r="102">
          <cell r="B102" t="str">
            <v>71</v>
          </cell>
          <cell r="C102">
            <v>2634.55</v>
          </cell>
          <cell r="E102">
            <v>2634.55</v>
          </cell>
        </row>
        <row r="103">
          <cell r="B103" t="str">
            <v>73</v>
          </cell>
          <cell r="C103">
            <v>2401.71</v>
          </cell>
          <cell r="E103">
            <v>2634.55</v>
          </cell>
          <cell r="F103">
            <v>5400</v>
          </cell>
        </row>
        <row r="104">
          <cell r="B104" t="str">
            <v>74</v>
          </cell>
          <cell r="D104">
            <v>7041.21</v>
          </cell>
          <cell r="E104">
            <v>2634.55</v>
          </cell>
        </row>
        <row r="105">
          <cell r="B105" t="str">
            <v>75</v>
          </cell>
          <cell r="D105">
            <v>12476.59</v>
          </cell>
          <cell r="E105">
            <v>2634.55</v>
          </cell>
        </row>
        <row r="106">
          <cell r="B106" t="str">
            <v>76</v>
          </cell>
          <cell r="D106">
            <v>2701.84</v>
          </cell>
          <cell r="E106">
            <v>2634.55</v>
          </cell>
        </row>
        <row r="107">
          <cell r="B107" t="str">
            <v>77</v>
          </cell>
          <cell r="C107">
            <v>2619.1</v>
          </cell>
          <cell r="E107">
            <v>2634.55</v>
          </cell>
        </row>
        <row r="108">
          <cell r="B108" t="str">
            <v>78</v>
          </cell>
          <cell r="D108">
            <v>12967.69</v>
          </cell>
          <cell r="E108">
            <v>2634.55</v>
          </cell>
          <cell r="F108">
            <v>2634.55</v>
          </cell>
        </row>
        <row r="109">
          <cell r="B109" t="str">
            <v>79</v>
          </cell>
          <cell r="D109">
            <v>4878.8599999999997</v>
          </cell>
          <cell r="E109">
            <v>2634.55</v>
          </cell>
        </row>
        <row r="110">
          <cell r="B110" t="str">
            <v>8</v>
          </cell>
          <cell r="C110">
            <v>222189.61</v>
          </cell>
          <cell r="E110">
            <v>2634.55</v>
          </cell>
        </row>
        <row r="111">
          <cell r="B111" t="str">
            <v>80</v>
          </cell>
          <cell r="D111">
            <v>6.64</v>
          </cell>
          <cell r="E111">
            <v>2634.55</v>
          </cell>
          <cell r="F111">
            <v>3000</v>
          </cell>
        </row>
        <row r="112">
          <cell r="B112" t="str">
            <v>81</v>
          </cell>
          <cell r="D112">
            <v>852.56</v>
          </cell>
          <cell r="E112">
            <v>2634.55</v>
          </cell>
        </row>
        <row r="113">
          <cell r="B113" t="str">
            <v>82</v>
          </cell>
          <cell r="C113">
            <v>18441.599999999999</v>
          </cell>
          <cell r="E113">
            <v>2634.55</v>
          </cell>
          <cell r="F113">
            <v>22000</v>
          </cell>
        </row>
        <row r="114">
          <cell r="B114" t="str">
            <v>83</v>
          </cell>
          <cell r="C114">
            <v>7472.85</v>
          </cell>
          <cell r="E114">
            <v>2634.55</v>
          </cell>
        </row>
        <row r="115">
          <cell r="B115" t="str">
            <v>84</v>
          </cell>
          <cell r="C115">
            <v>2177.56</v>
          </cell>
          <cell r="E115">
            <v>2634.55</v>
          </cell>
          <cell r="F115">
            <v>15600</v>
          </cell>
        </row>
        <row r="116">
          <cell r="B116" t="str">
            <v>85</v>
          </cell>
          <cell r="D116">
            <v>1020.43</v>
          </cell>
          <cell r="E116">
            <v>2634.55</v>
          </cell>
        </row>
        <row r="117">
          <cell r="B117" t="str">
            <v>86</v>
          </cell>
          <cell r="D117">
            <v>14009.81</v>
          </cell>
          <cell r="E117">
            <v>2634.55</v>
          </cell>
        </row>
        <row r="118">
          <cell r="B118" t="str">
            <v>87</v>
          </cell>
          <cell r="D118">
            <v>2634.55</v>
          </cell>
          <cell r="E118">
            <v>2634.55</v>
          </cell>
        </row>
        <row r="119">
          <cell r="B119" t="str">
            <v>88</v>
          </cell>
          <cell r="D119">
            <v>72.150000000000006</v>
          </cell>
          <cell r="E119">
            <v>2634.55</v>
          </cell>
          <cell r="F119">
            <v>2635</v>
          </cell>
        </row>
        <row r="120">
          <cell r="B120" t="str">
            <v>89</v>
          </cell>
          <cell r="C120">
            <v>10538.2</v>
          </cell>
          <cell r="E120">
            <v>2634.55</v>
          </cell>
        </row>
        <row r="121">
          <cell r="B121" t="str">
            <v>9</v>
          </cell>
          <cell r="D121">
            <v>76.040000000000006</v>
          </cell>
          <cell r="E121">
            <v>2634.55</v>
          </cell>
          <cell r="F121">
            <v>2500</v>
          </cell>
        </row>
        <row r="122">
          <cell r="B122" t="str">
            <v>90</v>
          </cell>
          <cell r="C122">
            <v>2634.55</v>
          </cell>
          <cell r="E122">
            <v>2634.55</v>
          </cell>
          <cell r="F122">
            <v>7903.65</v>
          </cell>
        </row>
        <row r="123">
          <cell r="B123" t="str">
            <v>91</v>
          </cell>
          <cell r="D123">
            <v>5373.47</v>
          </cell>
          <cell r="E123">
            <v>2634.55</v>
          </cell>
          <cell r="F123">
            <v>2700</v>
          </cell>
        </row>
        <row r="124">
          <cell r="B124" t="str">
            <v>92</v>
          </cell>
          <cell r="C124">
            <v>9018.26</v>
          </cell>
          <cell r="E124">
            <v>2634.55</v>
          </cell>
        </row>
        <row r="125">
          <cell r="B125" t="str">
            <v>93</v>
          </cell>
          <cell r="C125">
            <v>167967.26</v>
          </cell>
          <cell r="E125">
            <v>2634.55</v>
          </cell>
        </row>
        <row r="126">
          <cell r="B126" t="str">
            <v>94</v>
          </cell>
          <cell r="D126">
            <v>19.95</v>
          </cell>
          <cell r="E126">
            <v>2634.55</v>
          </cell>
        </row>
        <row r="127">
          <cell r="B127" t="str">
            <v>95</v>
          </cell>
          <cell r="D127">
            <v>5531.84</v>
          </cell>
          <cell r="E127">
            <v>2634.55</v>
          </cell>
          <cell r="F127">
            <v>2635</v>
          </cell>
        </row>
        <row r="128">
          <cell r="B128" t="str">
            <v>96</v>
          </cell>
          <cell r="D128">
            <v>552.74</v>
          </cell>
          <cell r="E128">
            <v>2634.55</v>
          </cell>
        </row>
        <row r="129">
          <cell r="B129" t="str">
            <v>97</v>
          </cell>
          <cell r="C129">
            <v>5141.26</v>
          </cell>
          <cell r="E129">
            <v>2634.55</v>
          </cell>
        </row>
        <row r="130">
          <cell r="B130" t="str">
            <v>98</v>
          </cell>
          <cell r="C130">
            <v>238.26</v>
          </cell>
          <cell r="E130">
            <v>2634.55</v>
          </cell>
        </row>
        <row r="131">
          <cell r="B131" t="str">
            <v>99</v>
          </cell>
          <cell r="C131">
            <v>1447.3</v>
          </cell>
          <cell r="E131">
            <v>2634.55</v>
          </cell>
          <cell r="F131">
            <v>2700</v>
          </cell>
        </row>
        <row r="132">
          <cell r="B132" t="str">
            <v>137</v>
          </cell>
          <cell r="E132">
            <v>2634.55</v>
          </cell>
        </row>
      </sheetData>
      <sheetData sheetId="6">
        <row r="1">
          <cell r="B1" t="str">
            <v/>
          </cell>
          <cell r="C1" t="str">
            <v>Задолженность</v>
          </cell>
          <cell r="D1" t="str">
            <v>Переплата</v>
          </cell>
          <cell r="E1" t="str">
            <v>Начислено</v>
          </cell>
          <cell r="F1" t="str">
            <v>Оплачено</v>
          </cell>
        </row>
        <row r="2">
          <cell r="B2" t="str">
            <v>1</v>
          </cell>
          <cell r="C2">
            <v>28921.01</v>
          </cell>
          <cell r="E2">
            <v>2634.55</v>
          </cell>
        </row>
        <row r="3">
          <cell r="B3" t="str">
            <v>10</v>
          </cell>
          <cell r="C3">
            <v>58.01</v>
          </cell>
          <cell r="E3">
            <v>2634.55</v>
          </cell>
          <cell r="F3">
            <v>2600</v>
          </cell>
        </row>
        <row r="4">
          <cell r="B4" t="str">
            <v>100</v>
          </cell>
          <cell r="C4">
            <v>2980.05</v>
          </cell>
          <cell r="E4">
            <v>2634.55</v>
          </cell>
          <cell r="F4">
            <v>5000</v>
          </cell>
        </row>
        <row r="5">
          <cell r="B5" t="str">
            <v>101</v>
          </cell>
          <cell r="C5">
            <v>2634.55</v>
          </cell>
          <cell r="E5">
            <v>2634.55</v>
          </cell>
          <cell r="F5">
            <v>5269.1</v>
          </cell>
        </row>
        <row r="6">
          <cell r="B6" t="str">
            <v>102</v>
          </cell>
          <cell r="D6">
            <v>2936.04</v>
          </cell>
          <cell r="E6">
            <v>2634.55</v>
          </cell>
        </row>
        <row r="7">
          <cell r="B7" t="str">
            <v>103</v>
          </cell>
          <cell r="D7">
            <v>9460.69</v>
          </cell>
          <cell r="E7">
            <v>2634.55</v>
          </cell>
        </row>
        <row r="8">
          <cell r="B8" t="str">
            <v>104</v>
          </cell>
          <cell r="D8">
            <v>2678.89</v>
          </cell>
          <cell r="E8">
            <v>2634.55</v>
          </cell>
          <cell r="F8">
            <v>5225</v>
          </cell>
        </row>
        <row r="9">
          <cell r="B9" t="str">
            <v>105</v>
          </cell>
          <cell r="C9">
            <v>2635.35</v>
          </cell>
          <cell r="E9">
            <v>2634.55</v>
          </cell>
          <cell r="F9">
            <v>5269.9</v>
          </cell>
        </row>
        <row r="10">
          <cell r="B10" t="str">
            <v>106</v>
          </cell>
          <cell r="C10">
            <v>2634.55</v>
          </cell>
          <cell r="E10">
            <v>2634.55</v>
          </cell>
        </row>
        <row r="11">
          <cell r="B11" t="str">
            <v>107</v>
          </cell>
          <cell r="C11">
            <v>5387.18</v>
          </cell>
          <cell r="E11">
            <v>2634.55</v>
          </cell>
          <cell r="F11">
            <v>5269.1</v>
          </cell>
        </row>
        <row r="12">
          <cell r="B12" t="str">
            <v>108</v>
          </cell>
          <cell r="D12">
            <v>5269.1</v>
          </cell>
          <cell r="E12">
            <v>2634.55</v>
          </cell>
        </row>
        <row r="13">
          <cell r="B13" t="str">
            <v>109</v>
          </cell>
          <cell r="D13">
            <v>7540.26</v>
          </cell>
          <cell r="E13">
            <v>2634.55</v>
          </cell>
          <cell r="F13">
            <v>5269.1</v>
          </cell>
        </row>
        <row r="14">
          <cell r="B14" t="str">
            <v>11</v>
          </cell>
          <cell r="C14">
            <v>494.16</v>
          </cell>
          <cell r="E14">
            <v>2634.55</v>
          </cell>
        </row>
        <row r="15">
          <cell r="B15" t="str">
            <v>110</v>
          </cell>
          <cell r="D15">
            <v>16593.59</v>
          </cell>
          <cell r="E15">
            <v>2634.55</v>
          </cell>
        </row>
        <row r="16">
          <cell r="B16" t="str">
            <v>111</v>
          </cell>
          <cell r="D16">
            <v>63.04</v>
          </cell>
          <cell r="E16">
            <v>2634.55</v>
          </cell>
        </row>
        <row r="17">
          <cell r="B17" t="str">
            <v>112</v>
          </cell>
          <cell r="D17">
            <v>2710.66</v>
          </cell>
          <cell r="E17">
            <v>2634.55</v>
          </cell>
          <cell r="F17">
            <v>2634.55</v>
          </cell>
        </row>
        <row r="18">
          <cell r="B18" t="str">
            <v>113</v>
          </cell>
          <cell r="C18">
            <v>250716.21</v>
          </cell>
          <cell r="E18">
            <v>2634.55</v>
          </cell>
        </row>
        <row r="19">
          <cell r="B19" t="str">
            <v>114</v>
          </cell>
          <cell r="C19">
            <v>2597.75</v>
          </cell>
          <cell r="E19">
            <v>2634.55</v>
          </cell>
          <cell r="F19">
            <v>2639</v>
          </cell>
        </row>
        <row r="20">
          <cell r="B20" t="str">
            <v>115</v>
          </cell>
          <cell r="D20">
            <v>2096.35</v>
          </cell>
          <cell r="E20">
            <v>2634.55</v>
          </cell>
        </row>
        <row r="21">
          <cell r="B21" t="str">
            <v>116</v>
          </cell>
          <cell r="D21">
            <v>2096.35</v>
          </cell>
          <cell r="E21">
            <v>2634.55</v>
          </cell>
        </row>
        <row r="22">
          <cell r="B22" t="str">
            <v>117</v>
          </cell>
          <cell r="E22">
            <v>2634.55</v>
          </cell>
        </row>
        <row r="23">
          <cell r="B23" t="str">
            <v>118</v>
          </cell>
          <cell r="E23">
            <v>2634.55</v>
          </cell>
        </row>
        <row r="24">
          <cell r="B24" t="str">
            <v>119</v>
          </cell>
          <cell r="C24">
            <v>2634.55</v>
          </cell>
          <cell r="E24">
            <v>2634.55</v>
          </cell>
        </row>
        <row r="25">
          <cell r="B25" t="str">
            <v>12</v>
          </cell>
          <cell r="C25">
            <v>5781.01</v>
          </cell>
          <cell r="E25">
            <v>2634.55</v>
          </cell>
        </row>
        <row r="26">
          <cell r="B26" t="str">
            <v>120</v>
          </cell>
          <cell r="D26">
            <v>16057.44</v>
          </cell>
          <cell r="E26">
            <v>2634.55</v>
          </cell>
        </row>
        <row r="27">
          <cell r="B27" t="str">
            <v>121</v>
          </cell>
          <cell r="D27">
            <v>1074.78</v>
          </cell>
          <cell r="E27">
            <v>2634.55</v>
          </cell>
        </row>
        <row r="28">
          <cell r="B28" t="str">
            <v>122</v>
          </cell>
          <cell r="C28">
            <v>3435.96</v>
          </cell>
          <cell r="E28">
            <v>2634.55</v>
          </cell>
        </row>
        <row r="29">
          <cell r="B29" t="str">
            <v>123</v>
          </cell>
          <cell r="D29">
            <v>5269.1</v>
          </cell>
          <cell r="E29">
            <v>2634.55</v>
          </cell>
        </row>
        <row r="30">
          <cell r="B30" t="str">
            <v>124</v>
          </cell>
          <cell r="D30">
            <v>6098.44</v>
          </cell>
          <cell r="E30">
            <v>2634.55</v>
          </cell>
          <cell r="F30">
            <v>2700</v>
          </cell>
        </row>
        <row r="31">
          <cell r="B31" t="str">
            <v>1251</v>
          </cell>
          <cell r="C31">
            <v>105359.05</v>
          </cell>
          <cell r="E31">
            <v>1756.37</v>
          </cell>
          <cell r="F31">
            <v>6982.64</v>
          </cell>
        </row>
        <row r="32">
          <cell r="B32" t="str">
            <v>1252</v>
          </cell>
          <cell r="D32">
            <v>96.38</v>
          </cell>
          <cell r="E32">
            <v>878.18</v>
          </cell>
        </row>
        <row r="33">
          <cell r="B33" t="str">
            <v>126</v>
          </cell>
          <cell r="C33">
            <v>687.31</v>
          </cell>
          <cell r="E33">
            <v>2634.55</v>
          </cell>
        </row>
        <row r="34">
          <cell r="B34" t="str">
            <v>127</v>
          </cell>
          <cell r="D34">
            <v>1.59</v>
          </cell>
          <cell r="E34">
            <v>2634.55</v>
          </cell>
        </row>
        <row r="35">
          <cell r="B35" t="str">
            <v>128</v>
          </cell>
          <cell r="C35">
            <v>204847.71</v>
          </cell>
          <cell r="E35">
            <v>2634.55</v>
          </cell>
        </row>
        <row r="36">
          <cell r="B36" t="str">
            <v>1291</v>
          </cell>
          <cell r="D36">
            <v>2669.05</v>
          </cell>
          <cell r="E36">
            <v>2634.55</v>
          </cell>
        </row>
        <row r="37">
          <cell r="B37" t="str">
            <v>1292</v>
          </cell>
          <cell r="C37">
            <v>31063.75</v>
          </cell>
          <cell r="E37">
            <v>2634.55</v>
          </cell>
          <cell r="F37">
            <v>35000</v>
          </cell>
        </row>
        <row r="38">
          <cell r="B38" t="str">
            <v>13</v>
          </cell>
          <cell r="D38">
            <v>32.43</v>
          </cell>
          <cell r="E38">
            <v>2634.55</v>
          </cell>
        </row>
        <row r="39">
          <cell r="B39" t="str">
            <v>130</v>
          </cell>
          <cell r="C39">
            <v>2696.66</v>
          </cell>
          <cell r="E39">
            <v>2634.55</v>
          </cell>
        </row>
        <row r="40">
          <cell r="B40" t="str">
            <v>131</v>
          </cell>
          <cell r="C40">
            <v>6024.81</v>
          </cell>
          <cell r="E40">
            <v>2634.55</v>
          </cell>
          <cell r="F40">
            <v>3000</v>
          </cell>
        </row>
        <row r="41">
          <cell r="B41" t="str">
            <v>132</v>
          </cell>
          <cell r="C41">
            <v>8762.85</v>
          </cell>
          <cell r="E41">
            <v>2634.55</v>
          </cell>
        </row>
        <row r="42">
          <cell r="B42" t="str">
            <v>133</v>
          </cell>
          <cell r="C42">
            <v>11210.95</v>
          </cell>
          <cell r="E42">
            <v>2634.55</v>
          </cell>
        </row>
        <row r="43">
          <cell r="B43" t="str">
            <v>134</v>
          </cell>
          <cell r="D43">
            <v>10513.19</v>
          </cell>
          <cell r="E43">
            <v>2634.55</v>
          </cell>
        </row>
        <row r="44">
          <cell r="B44" t="str">
            <v>135</v>
          </cell>
          <cell r="C44">
            <v>2634.55</v>
          </cell>
          <cell r="E44">
            <v>2634.55</v>
          </cell>
          <cell r="F44">
            <v>4871.4799999999996</v>
          </cell>
        </row>
        <row r="45">
          <cell r="B45" t="str">
            <v>136</v>
          </cell>
          <cell r="E45">
            <v>2634.55</v>
          </cell>
        </row>
        <row r="46">
          <cell r="B46" t="str">
            <v>14</v>
          </cell>
          <cell r="C46">
            <v>7903.65</v>
          </cell>
          <cell r="E46">
            <v>2634.55</v>
          </cell>
        </row>
        <row r="47">
          <cell r="B47" t="str">
            <v>15</v>
          </cell>
          <cell r="C47">
            <v>2575.5100000000002</v>
          </cell>
          <cell r="E47">
            <v>2634.55</v>
          </cell>
          <cell r="F47">
            <v>2634.55</v>
          </cell>
        </row>
        <row r="48">
          <cell r="B48" t="str">
            <v>16</v>
          </cell>
          <cell r="D48">
            <v>19702.34</v>
          </cell>
          <cell r="E48">
            <v>2634.55</v>
          </cell>
          <cell r="F48">
            <v>3000</v>
          </cell>
        </row>
        <row r="49">
          <cell r="B49" t="str">
            <v>18</v>
          </cell>
          <cell r="C49">
            <v>5269.1</v>
          </cell>
          <cell r="E49">
            <v>2634.55</v>
          </cell>
        </row>
        <row r="50">
          <cell r="B50" t="str">
            <v>19</v>
          </cell>
          <cell r="C50">
            <v>15703.16</v>
          </cell>
          <cell r="E50">
            <v>2634.55</v>
          </cell>
        </row>
        <row r="51">
          <cell r="B51" t="str">
            <v>2</v>
          </cell>
          <cell r="E51">
            <v>2634.55</v>
          </cell>
          <cell r="F51">
            <v>2634.55</v>
          </cell>
        </row>
        <row r="52">
          <cell r="B52" t="str">
            <v>21</v>
          </cell>
          <cell r="C52">
            <v>2634.55</v>
          </cell>
          <cell r="E52">
            <v>2634.55</v>
          </cell>
          <cell r="F52">
            <v>5270.1</v>
          </cell>
        </row>
        <row r="53">
          <cell r="B53" t="str">
            <v>22</v>
          </cell>
          <cell r="C53">
            <v>9347.01</v>
          </cell>
          <cell r="E53">
            <v>2634.55</v>
          </cell>
          <cell r="F53">
            <v>5000</v>
          </cell>
        </row>
        <row r="54">
          <cell r="B54" t="str">
            <v>23</v>
          </cell>
          <cell r="C54">
            <v>787.01</v>
          </cell>
          <cell r="E54">
            <v>2634.55</v>
          </cell>
        </row>
        <row r="55">
          <cell r="B55" t="str">
            <v>25</v>
          </cell>
          <cell r="D55">
            <v>827.25</v>
          </cell>
          <cell r="E55">
            <v>2634.55</v>
          </cell>
        </row>
        <row r="56">
          <cell r="B56" t="str">
            <v>26</v>
          </cell>
          <cell r="D56">
            <v>13179.95</v>
          </cell>
          <cell r="E56">
            <v>2634.55</v>
          </cell>
        </row>
        <row r="57">
          <cell r="B57" t="str">
            <v>27</v>
          </cell>
          <cell r="D57">
            <v>5005.7299999999996</v>
          </cell>
          <cell r="E57">
            <v>2634.55</v>
          </cell>
          <cell r="F57">
            <v>264</v>
          </cell>
        </row>
        <row r="58">
          <cell r="B58" t="str">
            <v>28</v>
          </cell>
          <cell r="C58">
            <v>2649.15</v>
          </cell>
          <cell r="E58">
            <v>2634.55</v>
          </cell>
          <cell r="F58">
            <v>5600</v>
          </cell>
        </row>
        <row r="59">
          <cell r="B59" t="str">
            <v>29</v>
          </cell>
          <cell r="D59">
            <v>96.6</v>
          </cell>
          <cell r="E59">
            <v>2634.55</v>
          </cell>
        </row>
        <row r="60">
          <cell r="B60" t="str">
            <v>3</v>
          </cell>
          <cell r="C60">
            <v>6541.16</v>
          </cell>
          <cell r="E60">
            <v>2634.55</v>
          </cell>
          <cell r="F60">
            <v>2700</v>
          </cell>
        </row>
        <row r="61">
          <cell r="B61" t="str">
            <v>31</v>
          </cell>
          <cell r="C61">
            <v>2538.1999999999998</v>
          </cell>
          <cell r="E61">
            <v>2634.55</v>
          </cell>
        </row>
        <row r="62">
          <cell r="B62" t="str">
            <v>32</v>
          </cell>
          <cell r="C62">
            <v>2634.55</v>
          </cell>
          <cell r="E62">
            <v>2634.55</v>
          </cell>
          <cell r="F62">
            <v>5269.1</v>
          </cell>
        </row>
        <row r="63">
          <cell r="B63" t="str">
            <v>33</v>
          </cell>
          <cell r="C63">
            <v>13172.75</v>
          </cell>
          <cell r="E63">
            <v>2634.55</v>
          </cell>
        </row>
        <row r="64">
          <cell r="B64" t="str">
            <v>34</v>
          </cell>
          <cell r="C64">
            <v>2633.65</v>
          </cell>
          <cell r="E64">
            <v>2634.55</v>
          </cell>
          <cell r="F64">
            <v>5269</v>
          </cell>
        </row>
        <row r="65">
          <cell r="B65" t="str">
            <v>35</v>
          </cell>
          <cell r="C65">
            <v>208.86</v>
          </cell>
          <cell r="E65">
            <v>2634.55</v>
          </cell>
          <cell r="F65">
            <v>2700</v>
          </cell>
        </row>
        <row r="66">
          <cell r="B66" t="str">
            <v>36</v>
          </cell>
          <cell r="C66">
            <v>7598.56</v>
          </cell>
          <cell r="E66">
            <v>2634.55</v>
          </cell>
        </row>
        <row r="67">
          <cell r="B67" t="str">
            <v>37</v>
          </cell>
          <cell r="C67">
            <v>6457.11</v>
          </cell>
          <cell r="E67">
            <v>2634.55</v>
          </cell>
        </row>
        <row r="68">
          <cell r="B68" t="str">
            <v>38</v>
          </cell>
          <cell r="E68">
            <v>2634.55</v>
          </cell>
          <cell r="F68">
            <v>2634.55</v>
          </cell>
        </row>
        <row r="69">
          <cell r="B69" t="str">
            <v>39</v>
          </cell>
          <cell r="C69">
            <v>2510.9499999999998</v>
          </cell>
          <cell r="E69">
            <v>2634.55</v>
          </cell>
          <cell r="F69">
            <v>3500</v>
          </cell>
        </row>
        <row r="70">
          <cell r="B70" t="str">
            <v>4</v>
          </cell>
          <cell r="C70">
            <v>19885.759999999998</v>
          </cell>
          <cell r="E70">
            <v>2634.55</v>
          </cell>
        </row>
        <row r="71">
          <cell r="B71" t="str">
            <v>40</v>
          </cell>
          <cell r="C71">
            <v>2171.9</v>
          </cell>
          <cell r="E71">
            <v>2634.55</v>
          </cell>
          <cell r="F71">
            <v>2650</v>
          </cell>
        </row>
        <row r="72">
          <cell r="B72" t="str">
            <v>42</v>
          </cell>
          <cell r="C72">
            <v>5269.1</v>
          </cell>
          <cell r="E72">
            <v>2634.55</v>
          </cell>
        </row>
        <row r="73">
          <cell r="B73" t="str">
            <v>43</v>
          </cell>
          <cell r="D73">
            <v>6690.16</v>
          </cell>
          <cell r="E73">
            <v>2634.55</v>
          </cell>
          <cell r="F73">
            <v>2800</v>
          </cell>
        </row>
        <row r="74">
          <cell r="B74" t="str">
            <v>44</v>
          </cell>
          <cell r="D74">
            <v>37.31</v>
          </cell>
          <cell r="E74">
            <v>2634.55</v>
          </cell>
          <cell r="F74">
            <v>2634.55</v>
          </cell>
        </row>
        <row r="75">
          <cell r="B75" t="str">
            <v>45</v>
          </cell>
          <cell r="E75">
            <v>2634.55</v>
          </cell>
        </row>
        <row r="76">
          <cell r="B76" t="str">
            <v>46</v>
          </cell>
          <cell r="C76">
            <v>5187.66</v>
          </cell>
          <cell r="E76">
            <v>2634.55</v>
          </cell>
        </row>
        <row r="77">
          <cell r="B77" t="str">
            <v>47</v>
          </cell>
          <cell r="E77">
            <v>2634.55</v>
          </cell>
          <cell r="F77">
            <v>2634.55</v>
          </cell>
        </row>
        <row r="78">
          <cell r="B78" t="str">
            <v>49</v>
          </cell>
          <cell r="D78">
            <v>6379.54</v>
          </cell>
          <cell r="E78">
            <v>2634.55</v>
          </cell>
        </row>
        <row r="79">
          <cell r="B79" t="str">
            <v>5</v>
          </cell>
          <cell r="D79">
            <v>2018.67</v>
          </cell>
          <cell r="E79">
            <v>2634.55</v>
          </cell>
          <cell r="F79">
            <v>2700</v>
          </cell>
        </row>
        <row r="80">
          <cell r="B80" t="str">
            <v>50</v>
          </cell>
          <cell r="D80">
            <v>3334.84</v>
          </cell>
          <cell r="E80">
            <v>2634.55</v>
          </cell>
        </row>
        <row r="81">
          <cell r="B81" t="str">
            <v>51</v>
          </cell>
          <cell r="C81">
            <v>1244.02</v>
          </cell>
          <cell r="E81">
            <v>2634.55</v>
          </cell>
          <cell r="F81">
            <v>5400</v>
          </cell>
        </row>
        <row r="82">
          <cell r="B82" t="str">
            <v>52</v>
          </cell>
          <cell r="C82">
            <v>2691</v>
          </cell>
          <cell r="E82">
            <v>2634.55</v>
          </cell>
        </row>
        <row r="83">
          <cell r="B83" t="str">
            <v>53</v>
          </cell>
          <cell r="D83">
            <v>5234.1400000000003</v>
          </cell>
          <cell r="E83">
            <v>2634.55</v>
          </cell>
        </row>
        <row r="84">
          <cell r="B84" t="str">
            <v>54</v>
          </cell>
          <cell r="C84">
            <v>7573.35</v>
          </cell>
          <cell r="E84">
            <v>2634.55</v>
          </cell>
        </row>
        <row r="85">
          <cell r="B85" t="str">
            <v>55</v>
          </cell>
          <cell r="D85">
            <v>1201.74</v>
          </cell>
          <cell r="E85">
            <v>2634.55</v>
          </cell>
        </row>
        <row r="86">
          <cell r="B86" t="str">
            <v>56</v>
          </cell>
          <cell r="D86">
            <v>21292.14</v>
          </cell>
          <cell r="E86">
            <v>2634.55</v>
          </cell>
        </row>
        <row r="87">
          <cell r="B87" t="str">
            <v>57</v>
          </cell>
          <cell r="C87">
            <v>934.55</v>
          </cell>
          <cell r="E87">
            <v>2634.55</v>
          </cell>
        </row>
        <row r="88">
          <cell r="B88" t="str">
            <v>58</v>
          </cell>
          <cell r="C88">
            <v>2783.86</v>
          </cell>
          <cell r="E88">
            <v>2634.55</v>
          </cell>
          <cell r="F88">
            <v>4900</v>
          </cell>
        </row>
        <row r="89">
          <cell r="B89" t="str">
            <v>6</v>
          </cell>
          <cell r="C89">
            <v>12804.16</v>
          </cell>
          <cell r="E89">
            <v>2634.55</v>
          </cell>
        </row>
        <row r="90">
          <cell r="B90" t="str">
            <v>60</v>
          </cell>
          <cell r="C90">
            <v>5173.6099999999997</v>
          </cell>
          <cell r="E90">
            <v>2634.55</v>
          </cell>
        </row>
        <row r="91">
          <cell r="B91" t="str">
            <v>61</v>
          </cell>
          <cell r="D91">
            <v>161.79</v>
          </cell>
          <cell r="E91">
            <v>2634.55</v>
          </cell>
        </row>
        <row r="92">
          <cell r="B92" t="str">
            <v>62</v>
          </cell>
          <cell r="C92">
            <v>34249.11</v>
          </cell>
          <cell r="E92">
            <v>2634.55</v>
          </cell>
        </row>
        <row r="93">
          <cell r="B93" t="str">
            <v>63</v>
          </cell>
          <cell r="C93">
            <v>5002.1099999999997</v>
          </cell>
          <cell r="E93">
            <v>2634.55</v>
          </cell>
        </row>
        <row r="94">
          <cell r="B94" t="str">
            <v>64</v>
          </cell>
          <cell r="E94">
            <v>2634.55</v>
          </cell>
          <cell r="F94">
            <v>2634.55</v>
          </cell>
        </row>
        <row r="95">
          <cell r="B95" t="str">
            <v>65</v>
          </cell>
          <cell r="C95">
            <v>18441.849999999999</v>
          </cell>
          <cell r="E95">
            <v>2634.55</v>
          </cell>
        </row>
        <row r="96">
          <cell r="B96" t="str">
            <v>66</v>
          </cell>
          <cell r="E96">
            <v>2634.55</v>
          </cell>
          <cell r="F96">
            <v>2634.55</v>
          </cell>
        </row>
        <row r="97">
          <cell r="B97" t="str">
            <v>67</v>
          </cell>
          <cell r="D97">
            <v>674.59</v>
          </cell>
          <cell r="E97">
            <v>2634.55</v>
          </cell>
        </row>
        <row r="98">
          <cell r="B98" t="str">
            <v>68</v>
          </cell>
          <cell r="C98">
            <v>292004.21000000002</v>
          </cell>
          <cell r="E98">
            <v>2634.55</v>
          </cell>
        </row>
        <row r="99">
          <cell r="B99" t="str">
            <v>69</v>
          </cell>
          <cell r="C99">
            <v>292004.21000000002</v>
          </cell>
          <cell r="E99">
            <v>2634.55</v>
          </cell>
        </row>
        <row r="100">
          <cell r="B100" t="str">
            <v>7</v>
          </cell>
          <cell r="D100">
            <v>5269.1</v>
          </cell>
          <cell r="E100">
            <v>2634.55</v>
          </cell>
        </row>
        <row r="101">
          <cell r="B101" t="str">
            <v>70</v>
          </cell>
          <cell r="C101">
            <v>5269.1</v>
          </cell>
          <cell r="E101">
            <v>2634.55</v>
          </cell>
        </row>
        <row r="102">
          <cell r="B102" t="str">
            <v>71</v>
          </cell>
          <cell r="C102">
            <v>5269.1</v>
          </cell>
          <cell r="E102">
            <v>2634.55</v>
          </cell>
        </row>
        <row r="103">
          <cell r="B103" t="str">
            <v>73</v>
          </cell>
          <cell r="D103">
            <v>363.74</v>
          </cell>
          <cell r="E103">
            <v>2634.55</v>
          </cell>
          <cell r="F103">
            <v>2700</v>
          </cell>
        </row>
        <row r="104">
          <cell r="B104" t="str">
            <v>74</v>
          </cell>
          <cell r="D104">
            <v>4406.66</v>
          </cell>
          <cell r="E104">
            <v>2634.55</v>
          </cell>
        </row>
        <row r="105">
          <cell r="B105" t="str">
            <v>75</v>
          </cell>
          <cell r="D105">
            <v>9842.0400000000009</v>
          </cell>
          <cell r="E105">
            <v>2634.55</v>
          </cell>
          <cell r="F105">
            <v>5269.1</v>
          </cell>
        </row>
        <row r="106">
          <cell r="B106" t="str">
            <v>76</v>
          </cell>
          <cell r="D106">
            <v>67.290000000000006</v>
          </cell>
          <cell r="E106">
            <v>2634.55</v>
          </cell>
        </row>
        <row r="107">
          <cell r="B107" t="str">
            <v>77</v>
          </cell>
          <cell r="C107">
            <v>5253.65</v>
          </cell>
          <cell r="E107">
            <v>2634.55</v>
          </cell>
        </row>
        <row r="108">
          <cell r="B108" t="str">
            <v>78</v>
          </cell>
          <cell r="D108">
            <v>12967.69</v>
          </cell>
          <cell r="E108">
            <v>2634.55</v>
          </cell>
          <cell r="F108">
            <v>2634.55</v>
          </cell>
        </row>
        <row r="109">
          <cell r="B109" t="str">
            <v>79</v>
          </cell>
          <cell r="D109">
            <v>2244.31</v>
          </cell>
          <cell r="E109">
            <v>2634.55</v>
          </cell>
        </row>
        <row r="110">
          <cell r="B110" t="str">
            <v>8</v>
          </cell>
          <cell r="C110">
            <v>224824.16</v>
          </cell>
          <cell r="E110">
            <v>2634.55</v>
          </cell>
        </row>
        <row r="111">
          <cell r="B111" t="str">
            <v>80</v>
          </cell>
          <cell r="D111">
            <v>372.09</v>
          </cell>
          <cell r="E111">
            <v>2634.55</v>
          </cell>
          <cell r="F111">
            <v>3000</v>
          </cell>
        </row>
        <row r="112">
          <cell r="B112" t="str">
            <v>81</v>
          </cell>
          <cell r="C112">
            <v>1781.99</v>
          </cell>
          <cell r="E112">
            <v>2634.55</v>
          </cell>
        </row>
        <row r="113">
          <cell r="B113" t="str">
            <v>82</v>
          </cell>
          <cell r="D113">
            <v>923.85</v>
          </cell>
          <cell r="E113">
            <v>2634.55</v>
          </cell>
          <cell r="F113">
            <v>6000</v>
          </cell>
        </row>
        <row r="114">
          <cell r="B114" t="str">
            <v>83</v>
          </cell>
          <cell r="C114">
            <v>10107.4</v>
          </cell>
          <cell r="E114">
            <v>2634.55</v>
          </cell>
        </row>
        <row r="115">
          <cell r="B115" t="str">
            <v>84</v>
          </cell>
          <cell r="D115">
            <v>10787.89</v>
          </cell>
          <cell r="E115">
            <v>2634.55</v>
          </cell>
        </row>
        <row r="116">
          <cell r="B116" t="str">
            <v>85</v>
          </cell>
          <cell r="C116">
            <v>1614.12</v>
          </cell>
          <cell r="E116">
            <v>2634.55</v>
          </cell>
          <cell r="F116">
            <v>3000</v>
          </cell>
        </row>
        <row r="117">
          <cell r="B117" t="str">
            <v>86</v>
          </cell>
          <cell r="D117">
            <v>11375.26</v>
          </cell>
          <cell r="E117">
            <v>2634.55</v>
          </cell>
        </row>
        <row r="118">
          <cell r="B118" t="str">
            <v>87</v>
          </cell>
          <cell r="E118">
            <v>2634.55</v>
          </cell>
        </row>
        <row r="119">
          <cell r="B119" t="str">
            <v>88</v>
          </cell>
          <cell r="D119">
            <v>72.599999999999994</v>
          </cell>
          <cell r="E119">
            <v>2634.55</v>
          </cell>
        </row>
        <row r="120">
          <cell r="B120" t="str">
            <v>89</v>
          </cell>
          <cell r="C120">
            <v>13172.75</v>
          </cell>
          <cell r="E120">
            <v>2634.55</v>
          </cell>
        </row>
        <row r="121">
          <cell r="B121" t="str">
            <v>9</v>
          </cell>
          <cell r="C121">
            <v>58.51</v>
          </cell>
          <cell r="E121">
            <v>2634.55</v>
          </cell>
          <cell r="F121">
            <v>2600</v>
          </cell>
        </row>
        <row r="122">
          <cell r="B122" t="str">
            <v>90</v>
          </cell>
          <cell r="D122">
            <v>2634.55</v>
          </cell>
          <cell r="E122">
            <v>2634.55</v>
          </cell>
        </row>
        <row r="123">
          <cell r="B123" t="str">
            <v>91</v>
          </cell>
          <cell r="D123">
            <v>5438.92</v>
          </cell>
          <cell r="E123">
            <v>2634.55</v>
          </cell>
          <cell r="F123">
            <v>2700</v>
          </cell>
        </row>
        <row r="124">
          <cell r="B124" t="str">
            <v>92</v>
          </cell>
          <cell r="C124">
            <v>11652.81</v>
          </cell>
          <cell r="E124">
            <v>2634.55</v>
          </cell>
          <cell r="F124">
            <v>10000</v>
          </cell>
        </row>
        <row r="125">
          <cell r="B125" t="str">
            <v>93</v>
          </cell>
          <cell r="C125">
            <v>170601.81</v>
          </cell>
          <cell r="E125">
            <v>2634.55</v>
          </cell>
          <cell r="F125">
            <v>2634.55</v>
          </cell>
        </row>
        <row r="126">
          <cell r="B126" t="str">
            <v>94</v>
          </cell>
          <cell r="C126">
            <v>2614.6</v>
          </cell>
          <cell r="E126">
            <v>2634.55</v>
          </cell>
        </row>
        <row r="127">
          <cell r="B127" t="str">
            <v>95</v>
          </cell>
          <cell r="D127">
            <v>5532.29</v>
          </cell>
          <cell r="E127">
            <v>2634.55</v>
          </cell>
          <cell r="F127">
            <v>2635</v>
          </cell>
        </row>
        <row r="128">
          <cell r="B128" t="str">
            <v>96</v>
          </cell>
          <cell r="C128">
            <v>2081.81</v>
          </cell>
          <cell r="E128">
            <v>2634.55</v>
          </cell>
        </row>
        <row r="129">
          <cell r="B129" t="str">
            <v>97</v>
          </cell>
          <cell r="C129">
            <v>7775.81</v>
          </cell>
          <cell r="E129">
            <v>2634.55</v>
          </cell>
          <cell r="F129">
            <v>6000</v>
          </cell>
        </row>
        <row r="130">
          <cell r="B130" t="str">
            <v>98</v>
          </cell>
          <cell r="C130">
            <v>2872.81</v>
          </cell>
          <cell r="E130">
            <v>2634.55</v>
          </cell>
        </row>
        <row r="131">
          <cell r="B131" t="str">
            <v>99</v>
          </cell>
          <cell r="C131">
            <v>1381.85</v>
          </cell>
          <cell r="E131">
            <v>2634.55</v>
          </cell>
        </row>
        <row r="132">
          <cell r="B132" t="str">
            <v>137</v>
          </cell>
          <cell r="E132">
            <v>2634.55</v>
          </cell>
        </row>
        <row r="133">
          <cell r="B133" t="str">
            <v>??? ??????!</v>
          </cell>
        </row>
        <row r="134">
          <cell r="B134" t="str">
            <v>??? ??????!</v>
          </cell>
        </row>
      </sheetData>
      <sheetData sheetId="7">
        <row r="1">
          <cell r="C1" t="str">
            <v>Задолженность</v>
          </cell>
          <cell r="D1" t="str">
            <v>Переплата</v>
          </cell>
          <cell r="E1" t="str">
            <v>Начислено</v>
          </cell>
          <cell r="F1" t="str">
            <v>Оплачено</v>
          </cell>
        </row>
        <row r="2">
          <cell r="B2" t="str">
            <v>1</v>
          </cell>
          <cell r="C2">
            <v>31555.56</v>
          </cell>
          <cell r="E2">
            <v>2634.55</v>
          </cell>
        </row>
        <row r="3">
          <cell r="B3" t="str">
            <v>10</v>
          </cell>
          <cell r="C3">
            <v>92.56</v>
          </cell>
          <cell r="E3">
            <v>2634.55</v>
          </cell>
          <cell r="F3">
            <v>2600</v>
          </cell>
        </row>
        <row r="4">
          <cell r="B4" t="str">
            <v>100</v>
          </cell>
          <cell r="C4">
            <v>614.6</v>
          </cell>
          <cell r="E4">
            <v>2634.55</v>
          </cell>
          <cell r="F4">
            <v>5000</v>
          </cell>
        </row>
        <row r="5">
          <cell r="B5" t="str">
            <v>101</v>
          </cell>
          <cell r="E5">
            <v>2634.55</v>
          </cell>
        </row>
        <row r="6">
          <cell r="B6" t="str">
            <v>102</v>
          </cell>
          <cell r="D6">
            <v>301.49</v>
          </cell>
          <cell r="E6">
            <v>2634.55</v>
          </cell>
          <cell r="F6">
            <v>2500</v>
          </cell>
        </row>
        <row r="7">
          <cell r="B7" t="str">
            <v>103</v>
          </cell>
          <cell r="D7">
            <v>6826.14</v>
          </cell>
          <cell r="E7">
            <v>2634.55</v>
          </cell>
          <cell r="F7">
            <v>7969</v>
          </cell>
        </row>
        <row r="8">
          <cell r="B8" t="str">
            <v>104</v>
          </cell>
          <cell r="D8">
            <v>5269.34</v>
          </cell>
          <cell r="E8">
            <v>2634.55</v>
          </cell>
        </row>
        <row r="9">
          <cell r="B9" t="str">
            <v>105</v>
          </cell>
          <cell r="E9">
            <v>2634.55</v>
          </cell>
        </row>
        <row r="10">
          <cell r="B10" t="str">
            <v>106</v>
          </cell>
          <cell r="C10">
            <v>5269.1</v>
          </cell>
          <cell r="E10">
            <v>2634.55</v>
          </cell>
        </row>
        <row r="11">
          <cell r="B11" t="str">
            <v>107</v>
          </cell>
          <cell r="C11">
            <v>2752.63</v>
          </cell>
          <cell r="E11">
            <v>2634.55</v>
          </cell>
        </row>
        <row r="12">
          <cell r="B12" t="str">
            <v>108</v>
          </cell>
          <cell r="D12">
            <v>2634.55</v>
          </cell>
          <cell r="E12">
            <v>2634.55</v>
          </cell>
          <cell r="F12">
            <v>5269.1</v>
          </cell>
        </row>
        <row r="13">
          <cell r="B13" t="str">
            <v>109</v>
          </cell>
          <cell r="D13">
            <v>10174.81</v>
          </cell>
          <cell r="E13">
            <v>2634.55</v>
          </cell>
          <cell r="F13">
            <v>2634.55</v>
          </cell>
        </row>
        <row r="14">
          <cell r="B14" t="str">
            <v>11</v>
          </cell>
          <cell r="C14">
            <v>3128.71</v>
          </cell>
          <cell r="E14">
            <v>2634.55</v>
          </cell>
        </row>
        <row r="15">
          <cell r="B15" t="str">
            <v>110</v>
          </cell>
          <cell r="D15">
            <v>13959.04</v>
          </cell>
          <cell r="E15">
            <v>2634.55</v>
          </cell>
        </row>
        <row r="16">
          <cell r="B16" t="str">
            <v>111</v>
          </cell>
          <cell r="C16">
            <v>2571.5100000000002</v>
          </cell>
          <cell r="E16">
            <v>2634.55</v>
          </cell>
          <cell r="F16">
            <v>3000</v>
          </cell>
        </row>
        <row r="17">
          <cell r="B17" t="str">
            <v>112</v>
          </cell>
          <cell r="D17">
            <v>2710.66</v>
          </cell>
          <cell r="E17">
            <v>2634.55</v>
          </cell>
          <cell r="F17">
            <v>2634.55</v>
          </cell>
        </row>
        <row r="18">
          <cell r="B18" t="str">
            <v>113</v>
          </cell>
          <cell r="C18">
            <v>253350.76</v>
          </cell>
          <cell r="E18">
            <v>2634.55</v>
          </cell>
        </row>
        <row r="19">
          <cell r="B19" t="str">
            <v>114</v>
          </cell>
          <cell r="C19">
            <v>2593.3000000000002</v>
          </cell>
          <cell r="E19">
            <v>2634.55</v>
          </cell>
          <cell r="F19">
            <v>2640</v>
          </cell>
        </row>
        <row r="20">
          <cell r="B20" t="str">
            <v>115</v>
          </cell>
          <cell r="C20">
            <v>538.20000000000005</v>
          </cell>
          <cell r="E20">
            <v>2634.55</v>
          </cell>
          <cell r="F20">
            <v>5000</v>
          </cell>
        </row>
        <row r="21">
          <cell r="B21" t="str">
            <v>116</v>
          </cell>
          <cell r="C21">
            <v>538.20000000000005</v>
          </cell>
          <cell r="E21">
            <v>2634.55</v>
          </cell>
          <cell r="F21">
            <v>5000</v>
          </cell>
        </row>
        <row r="22">
          <cell r="B22" t="str">
            <v>117</v>
          </cell>
          <cell r="C22">
            <v>2634.55</v>
          </cell>
          <cell r="E22">
            <v>2634.55</v>
          </cell>
        </row>
        <row r="23">
          <cell r="B23" t="str">
            <v>118</v>
          </cell>
          <cell r="C23">
            <v>2634.55</v>
          </cell>
          <cell r="E23">
            <v>2634.55</v>
          </cell>
        </row>
        <row r="24">
          <cell r="B24" t="str">
            <v>119</v>
          </cell>
          <cell r="C24">
            <v>5269.1</v>
          </cell>
          <cell r="E24">
            <v>2634.55</v>
          </cell>
          <cell r="F24">
            <v>5269.1</v>
          </cell>
        </row>
        <row r="25">
          <cell r="B25" t="str">
            <v>12</v>
          </cell>
          <cell r="C25">
            <v>8415.56</v>
          </cell>
          <cell r="E25">
            <v>2634.55</v>
          </cell>
        </row>
        <row r="26">
          <cell r="B26" t="str">
            <v>120</v>
          </cell>
          <cell r="D26">
            <v>13422.89</v>
          </cell>
          <cell r="E26">
            <v>2634.55</v>
          </cell>
        </row>
        <row r="27">
          <cell r="B27" t="str">
            <v>121</v>
          </cell>
          <cell r="C27">
            <v>1559.77</v>
          </cell>
          <cell r="E27">
            <v>2634.55</v>
          </cell>
          <cell r="F27">
            <v>5000</v>
          </cell>
        </row>
        <row r="28">
          <cell r="B28" t="str">
            <v>122</v>
          </cell>
          <cell r="C28">
            <v>6070.51</v>
          </cell>
          <cell r="E28">
            <v>2634.55</v>
          </cell>
        </row>
        <row r="29">
          <cell r="B29" t="str">
            <v>123</v>
          </cell>
          <cell r="D29">
            <v>2634.55</v>
          </cell>
          <cell r="E29">
            <v>2634.55</v>
          </cell>
        </row>
        <row r="30">
          <cell r="B30" t="str">
            <v>124</v>
          </cell>
          <cell r="D30">
            <v>6163.89</v>
          </cell>
          <cell r="E30">
            <v>2634.55</v>
          </cell>
        </row>
        <row r="31">
          <cell r="B31" t="str">
            <v>1251</v>
          </cell>
          <cell r="C31">
            <v>100132.78</v>
          </cell>
          <cell r="E31">
            <v>1756.37</v>
          </cell>
          <cell r="F31">
            <v>6982.64</v>
          </cell>
        </row>
        <row r="32">
          <cell r="B32" t="str">
            <v>1252</v>
          </cell>
          <cell r="C32">
            <v>781.8</v>
          </cell>
          <cell r="E32">
            <v>878.18</v>
          </cell>
        </row>
        <row r="33">
          <cell r="B33" t="str">
            <v>126</v>
          </cell>
          <cell r="C33">
            <v>3321.86</v>
          </cell>
          <cell r="E33">
            <v>2634.55</v>
          </cell>
        </row>
        <row r="34">
          <cell r="B34" t="str">
            <v>127</v>
          </cell>
          <cell r="C34">
            <v>2632.96</v>
          </cell>
          <cell r="E34">
            <v>2634.55</v>
          </cell>
          <cell r="F34">
            <v>2800</v>
          </cell>
        </row>
        <row r="35">
          <cell r="B35" t="str">
            <v>128</v>
          </cell>
          <cell r="C35">
            <v>207482.26</v>
          </cell>
          <cell r="E35">
            <v>2634.55</v>
          </cell>
        </row>
        <row r="36">
          <cell r="B36" t="str">
            <v>1291</v>
          </cell>
          <cell r="D36">
            <v>34.5</v>
          </cell>
          <cell r="E36">
            <v>2634.55</v>
          </cell>
          <cell r="F36">
            <v>5300</v>
          </cell>
        </row>
        <row r="37">
          <cell r="B37" t="str">
            <v>1292</v>
          </cell>
          <cell r="D37">
            <v>1301.7</v>
          </cell>
          <cell r="E37">
            <v>2634.55</v>
          </cell>
        </row>
        <row r="38">
          <cell r="B38" t="str">
            <v>13</v>
          </cell>
          <cell r="C38">
            <v>2602.12</v>
          </cell>
          <cell r="E38">
            <v>2634.55</v>
          </cell>
        </row>
        <row r="39">
          <cell r="B39" t="str">
            <v>130</v>
          </cell>
          <cell r="C39">
            <v>5331.21</v>
          </cell>
          <cell r="E39">
            <v>2634.55</v>
          </cell>
        </row>
        <row r="40">
          <cell r="B40" t="str">
            <v>131</v>
          </cell>
          <cell r="C40">
            <v>5659.36</v>
          </cell>
          <cell r="E40">
            <v>2634.55</v>
          </cell>
          <cell r="F40">
            <v>3000</v>
          </cell>
        </row>
        <row r="41">
          <cell r="B41" t="str">
            <v>132</v>
          </cell>
          <cell r="C41">
            <v>11397.4</v>
          </cell>
          <cell r="E41">
            <v>2634.55</v>
          </cell>
        </row>
        <row r="42">
          <cell r="B42" t="str">
            <v>133</v>
          </cell>
          <cell r="C42">
            <v>13845.5</v>
          </cell>
          <cell r="E42">
            <v>2634.55</v>
          </cell>
          <cell r="F42">
            <v>16601.189999999999</v>
          </cell>
        </row>
        <row r="43">
          <cell r="B43" t="str">
            <v>134</v>
          </cell>
          <cell r="D43">
            <v>7878.64</v>
          </cell>
          <cell r="E43">
            <v>2634.55</v>
          </cell>
        </row>
        <row r="44">
          <cell r="B44" t="str">
            <v>135</v>
          </cell>
          <cell r="C44">
            <v>397.62</v>
          </cell>
          <cell r="E44">
            <v>2634.55</v>
          </cell>
        </row>
        <row r="45">
          <cell r="B45" t="str">
            <v>136</v>
          </cell>
          <cell r="C45">
            <v>2634.55</v>
          </cell>
          <cell r="E45">
            <v>2634.55</v>
          </cell>
        </row>
        <row r="46">
          <cell r="B46" t="str">
            <v>14</v>
          </cell>
          <cell r="C46">
            <v>10538.2</v>
          </cell>
          <cell r="E46">
            <v>2634.55</v>
          </cell>
          <cell r="F46">
            <v>15000</v>
          </cell>
        </row>
        <row r="47">
          <cell r="B47" t="str">
            <v>15</v>
          </cell>
          <cell r="C47">
            <v>2575.5100000000002</v>
          </cell>
          <cell r="E47">
            <v>2634.55</v>
          </cell>
          <cell r="F47">
            <v>2634.55</v>
          </cell>
        </row>
        <row r="48">
          <cell r="B48" t="str">
            <v>16</v>
          </cell>
          <cell r="D48">
            <v>20067.79</v>
          </cell>
          <cell r="E48">
            <v>2634.55</v>
          </cell>
          <cell r="F48">
            <v>3000</v>
          </cell>
        </row>
        <row r="49">
          <cell r="B49" t="str">
            <v>18</v>
          </cell>
          <cell r="C49">
            <v>7903.65</v>
          </cell>
          <cell r="E49">
            <v>2634.55</v>
          </cell>
        </row>
        <row r="50">
          <cell r="B50" t="str">
            <v>19</v>
          </cell>
          <cell r="C50">
            <v>18337.71</v>
          </cell>
          <cell r="E50">
            <v>2634.55</v>
          </cell>
        </row>
        <row r="51">
          <cell r="B51" t="str">
            <v>2</v>
          </cell>
          <cell r="E51">
            <v>2634.55</v>
          </cell>
          <cell r="F51">
            <v>2634.55</v>
          </cell>
        </row>
        <row r="52">
          <cell r="B52" t="str">
            <v>21</v>
          </cell>
          <cell r="D52">
            <v>1</v>
          </cell>
          <cell r="E52">
            <v>2634.55</v>
          </cell>
        </row>
        <row r="53">
          <cell r="B53" t="str">
            <v>22</v>
          </cell>
          <cell r="C53">
            <v>6981.56</v>
          </cell>
          <cell r="E53">
            <v>2634.55</v>
          </cell>
        </row>
        <row r="54">
          <cell r="B54" t="str">
            <v>23</v>
          </cell>
          <cell r="C54">
            <v>3421.56</v>
          </cell>
          <cell r="E54">
            <v>2634.55</v>
          </cell>
        </row>
        <row r="55">
          <cell r="B55" t="str">
            <v>25</v>
          </cell>
          <cell r="C55">
            <v>1807.3</v>
          </cell>
          <cell r="E55">
            <v>2634.55</v>
          </cell>
          <cell r="F55">
            <v>5000</v>
          </cell>
        </row>
        <row r="56">
          <cell r="B56" t="str">
            <v>26</v>
          </cell>
          <cell r="D56">
            <v>10545.4</v>
          </cell>
          <cell r="E56">
            <v>2634.55</v>
          </cell>
        </row>
        <row r="57">
          <cell r="B57" t="str">
            <v>27</v>
          </cell>
          <cell r="D57">
            <v>2635.18</v>
          </cell>
          <cell r="E57">
            <v>2634.55</v>
          </cell>
          <cell r="F57">
            <v>2635</v>
          </cell>
        </row>
        <row r="58">
          <cell r="B58" t="str">
            <v>28</v>
          </cell>
          <cell r="D58">
            <v>316.3</v>
          </cell>
          <cell r="E58">
            <v>2634.55</v>
          </cell>
          <cell r="F58">
            <v>5000</v>
          </cell>
        </row>
        <row r="59">
          <cell r="B59" t="str">
            <v>29</v>
          </cell>
          <cell r="C59">
            <v>2537.9499999999998</v>
          </cell>
          <cell r="E59">
            <v>2634.55</v>
          </cell>
        </row>
        <row r="60">
          <cell r="B60" t="str">
            <v>3</v>
          </cell>
          <cell r="C60">
            <v>6475.71</v>
          </cell>
          <cell r="E60">
            <v>2634.55</v>
          </cell>
          <cell r="F60">
            <v>2700</v>
          </cell>
        </row>
        <row r="61">
          <cell r="B61" t="str">
            <v>31</v>
          </cell>
          <cell r="C61">
            <v>5172.75</v>
          </cell>
          <cell r="E61">
            <v>2634.55</v>
          </cell>
          <cell r="F61">
            <v>5200</v>
          </cell>
        </row>
        <row r="62">
          <cell r="B62" t="str">
            <v>32</v>
          </cell>
          <cell r="E62">
            <v>2634.55</v>
          </cell>
          <cell r="F62">
            <v>2634.55</v>
          </cell>
        </row>
        <row r="63">
          <cell r="B63" t="str">
            <v>33</v>
          </cell>
          <cell r="C63">
            <v>15807.3</v>
          </cell>
          <cell r="E63">
            <v>2634.55</v>
          </cell>
          <cell r="F63">
            <v>18441.849999999999</v>
          </cell>
        </row>
        <row r="64">
          <cell r="B64" t="str">
            <v>34</v>
          </cell>
          <cell r="D64">
            <v>0.8</v>
          </cell>
          <cell r="E64">
            <v>2634.55</v>
          </cell>
        </row>
        <row r="65">
          <cell r="B65" t="str">
            <v>35</v>
          </cell>
          <cell r="C65">
            <v>143.41</v>
          </cell>
          <cell r="E65">
            <v>2634.55</v>
          </cell>
          <cell r="F65">
            <v>2700</v>
          </cell>
        </row>
        <row r="66">
          <cell r="B66" t="str">
            <v>36</v>
          </cell>
          <cell r="C66">
            <v>10233.11</v>
          </cell>
          <cell r="E66">
            <v>2634.55</v>
          </cell>
          <cell r="F66">
            <v>8100</v>
          </cell>
        </row>
        <row r="67">
          <cell r="B67" t="str">
            <v>37</v>
          </cell>
          <cell r="C67">
            <v>9091.66</v>
          </cell>
          <cell r="E67">
            <v>2634.55</v>
          </cell>
        </row>
        <row r="68">
          <cell r="B68" t="str">
            <v>38</v>
          </cell>
          <cell r="E68">
            <v>2634.55</v>
          </cell>
          <cell r="F68">
            <v>2634.55</v>
          </cell>
        </row>
        <row r="69">
          <cell r="B69" t="str">
            <v>39</v>
          </cell>
          <cell r="C69">
            <v>1645.5</v>
          </cell>
          <cell r="E69">
            <v>2634.55</v>
          </cell>
          <cell r="F69">
            <v>4000</v>
          </cell>
        </row>
        <row r="70">
          <cell r="B70" t="str">
            <v>4</v>
          </cell>
          <cell r="C70">
            <v>22520.31</v>
          </cell>
          <cell r="E70">
            <v>2634.55</v>
          </cell>
        </row>
        <row r="71">
          <cell r="B71" t="str">
            <v>40</v>
          </cell>
          <cell r="C71">
            <v>2156.4499999999998</v>
          </cell>
          <cell r="E71">
            <v>2634.55</v>
          </cell>
          <cell r="F71">
            <v>5300</v>
          </cell>
        </row>
        <row r="72">
          <cell r="B72" t="str">
            <v>42</v>
          </cell>
          <cell r="C72">
            <v>7903.65</v>
          </cell>
          <cell r="E72">
            <v>2634.55</v>
          </cell>
          <cell r="F72">
            <v>5269.1</v>
          </cell>
        </row>
        <row r="73">
          <cell r="B73" t="str">
            <v>43</v>
          </cell>
          <cell r="D73">
            <v>6855.61</v>
          </cell>
          <cell r="E73">
            <v>2634.55</v>
          </cell>
        </row>
        <row r="74">
          <cell r="B74" t="str">
            <v>44</v>
          </cell>
          <cell r="D74">
            <v>37.31</v>
          </cell>
          <cell r="E74">
            <v>2634.55</v>
          </cell>
          <cell r="F74">
            <v>2634.55</v>
          </cell>
        </row>
        <row r="75">
          <cell r="B75" t="str">
            <v>45</v>
          </cell>
          <cell r="C75">
            <v>2634.55</v>
          </cell>
          <cell r="E75">
            <v>2634.55</v>
          </cell>
        </row>
        <row r="76">
          <cell r="B76" t="str">
            <v>46</v>
          </cell>
          <cell r="C76">
            <v>7822.21</v>
          </cell>
          <cell r="E76">
            <v>2634.55</v>
          </cell>
        </row>
        <row r="77">
          <cell r="B77" t="str">
            <v>47</v>
          </cell>
          <cell r="E77">
            <v>2634.55</v>
          </cell>
        </row>
        <row r="78">
          <cell r="B78" t="str">
            <v>49</v>
          </cell>
          <cell r="D78">
            <v>3744.99</v>
          </cell>
          <cell r="E78">
            <v>2634.55</v>
          </cell>
        </row>
        <row r="79">
          <cell r="B79" t="str">
            <v>5</v>
          </cell>
          <cell r="D79">
            <v>2084.12</v>
          </cell>
          <cell r="E79">
            <v>2634.55</v>
          </cell>
          <cell r="F79">
            <v>2700</v>
          </cell>
        </row>
        <row r="80">
          <cell r="B80" t="str">
            <v>50</v>
          </cell>
          <cell r="D80">
            <v>700.29</v>
          </cell>
          <cell r="E80">
            <v>3634.55</v>
          </cell>
          <cell r="F80">
            <v>2650</v>
          </cell>
        </row>
        <row r="81">
          <cell r="B81" t="str">
            <v>51</v>
          </cell>
          <cell r="D81">
            <v>1521.43</v>
          </cell>
          <cell r="E81">
            <v>2634.55</v>
          </cell>
          <cell r="F81">
            <v>2700</v>
          </cell>
        </row>
        <row r="82">
          <cell r="B82" t="str">
            <v>52</v>
          </cell>
          <cell r="C82">
            <v>5325.55</v>
          </cell>
          <cell r="E82">
            <v>2634.55</v>
          </cell>
        </row>
        <row r="83">
          <cell r="B83" t="str">
            <v>53</v>
          </cell>
          <cell r="D83">
            <v>2599.59</v>
          </cell>
          <cell r="E83">
            <v>2634.55</v>
          </cell>
          <cell r="F83">
            <v>35</v>
          </cell>
        </row>
        <row r="84">
          <cell r="B84" t="str">
            <v>54</v>
          </cell>
          <cell r="C84">
            <v>10207.9</v>
          </cell>
          <cell r="E84">
            <v>2634.55</v>
          </cell>
        </row>
        <row r="85">
          <cell r="B85" t="str">
            <v>55</v>
          </cell>
          <cell r="C85">
            <v>1432.81</v>
          </cell>
          <cell r="E85">
            <v>2634.55</v>
          </cell>
          <cell r="F85">
            <v>5000</v>
          </cell>
        </row>
        <row r="86">
          <cell r="B86" t="str">
            <v>56</v>
          </cell>
          <cell r="D86">
            <v>18657.59</v>
          </cell>
          <cell r="E86">
            <v>2634.55</v>
          </cell>
        </row>
        <row r="87">
          <cell r="B87" t="str">
            <v>57</v>
          </cell>
          <cell r="C87">
            <v>3569.1</v>
          </cell>
          <cell r="E87">
            <v>2634.55</v>
          </cell>
        </row>
        <row r="88">
          <cell r="B88" t="str">
            <v>58</v>
          </cell>
          <cell r="C88">
            <v>518.41</v>
          </cell>
          <cell r="E88">
            <v>2634.55</v>
          </cell>
          <cell r="F88">
            <v>3000</v>
          </cell>
        </row>
        <row r="89">
          <cell r="B89" t="str">
            <v>6</v>
          </cell>
          <cell r="C89">
            <v>15438.71</v>
          </cell>
          <cell r="E89">
            <v>2634.55</v>
          </cell>
          <cell r="F89">
            <v>2650</v>
          </cell>
        </row>
        <row r="90">
          <cell r="B90" t="str">
            <v>60</v>
          </cell>
          <cell r="C90">
            <v>7808.16</v>
          </cell>
          <cell r="E90">
            <v>2634.55</v>
          </cell>
        </row>
        <row r="91">
          <cell r="B91" t="str">
            <v>61</v>
          </cell>
          <cell r="C91">
            <v>2472.7600000000002</v>
          </cell>
          <cell r="E91">
            <v>2634.55</v>
          </cell>
        </row>
        <row r="92">
          <cell r="B92" t="str">
            <v>62</v>
          </cell>
          <cell r="C92">
            <v>36883.660000000003</v>
          </cell>
          <cell r="E92">
            <v>2634.55</v>
          </cell>
        </row>
        <row r="93">
          <cell r="B93" t="str">
            <v>63</v>
          </cell>
          <cell r="C93">
            <v>7636.66</v>
          </cell>
          <cell r="E93">
            <v>2634.55</v>
          </cell>
        </row>
        <row r="94">
          <cell r="B94" t="str">
            <v>64</v>
          </cell>
          <cell r="E94">
            <v>2634.55</v>
          </cell>
          <cell r="F94">
            <v>2634.55</v>
          </cell>
        </row>
        <row r="95">
          <cell r="B95" t="str">
            <v>65</v>
          </cell>
          <cell r="C95">
            <v>21076.400000000001</v>
          </cell>
          <cell r="E95">
            <v>2634.55</v>
          </cell>
        </row>
        <row r="96">
          <cell r="B96" t="str">
            <v>66</v>
          </cell>
          <cell r="E96">
            <v>2634.55</v>
          </cell>
          <cell r="F96">
            <v>2634.55</v>
          </cell>
        </row>
        <row r="97">
          <cell r="B97" t="str">
            <v>67</v>
          </cell>
          <cell r="C97">
            <v>1959.96</v>
          </cell>
          <cell r="E97">
            <v>2634.55</v>
          </cell>
        </row>
        <row r="98">
          <cell r="B98" t="str">
            <v>68</v>
          </cell>
          <cell r="C98">
            <v>294638.76</v>
          </cell>
          <cell r="E98">
            <v>2634.55</v>
          </cell>
        </row>
        <row r="99">
          <cell r="B99" t="str">
            <v>69</v>
          </cell>
          <cell r="C99">
            <v>294638.76</v>
          </cell>
          <cell r="E99">
            <v>2634.55</v>
          </cell>
        </row>
        <row r="100">
          <cell r="B100" t="str">
            <v>7</v>
          </cell>
          <cell r="D100">
            <v>2634.55</v>
          </cell>
          <cell r="E100">
            <v>2634.55</v>
          </cell>
        </row>
        <row r="101">
          <cell r="B101" t="str">
            <v>70</v>
          </cell>
          <cell r="C101">
            <v>7903.65</v>
          </cell>
          <cell r="E101">
            <v>2634.55</v>
          </cell>
          <cell r="F101">
            <v>10538.2</v>
          </cell>
        </row>
        <row r="102">
          <cell r="B102" t="str">
            <v>71</v>
          </cell>
          <cell r="C102">
            <v>7903.65</v>
          </cell>
          <cell r="E102">
            <v>2634.55</v>
          </cell>
          <cell r="F102">
            <v>7903.65</v>
          </cell>
        </row>
        <row r="103">
          <cell r="B103" t="str">
            <v>73</v>
          </cell>
          <cell r="D103">
            <v>429.19</v>
          </cell>
          <cell r="E103">
            <v>2634.55</v>
          </cell>
          <cell r="F103">
            <v>2700</v>
          </cell>
        </row>
        <row r="104">
          <cell r="B104" t="str">
            <v>74</v>
          </cell>
          <cell r="D104">
            <v>1772.11</v>
          </cell>
          <cell r="E104">
            <v>2634.55</v>
          </cell>
        </row>
        <row r="105">
          <cell r="B105" t="str">
            <v>75</v>
          </cell>
          <cell r="D105">
            <v>12476.59</v>
          </cell>
          <cell r="E105">
            <v>2634.55</v>
          </cell>
          <cell r="F105">
            <v>2634.55</v>
          </cell>
        </row>
        <row r="106">
          <cell r="B106" t="str">
            <v>76</v>
          </cell>
          <cell r="C106">
            <v>2567.2600000000002</v>
          </cell>
          <cell r="E106">
            <v>2634.55</v>
          </cell>
        </row>
        <row r="107">
          <cell r="B107" t="str">
            <v>77</v>
          </cell>
          <cell r="C107">
            <v>7888.2</v>
          </cell>
          <cell r="E107">
            <v>2634.55</v>
          </cell>
        </row>
        <row r="108">
          <cell r="B108" t="str">
            <v>78</v>
          </cell>
          <cell r="D108">
            <v>12967.69</v>
          </cell>
          <cell r="E108">
            <v>2634.55</v>
          </cell>
          <cell r="F108">
            <v>2634.55</v>
          </cell>
        </row>
        <row r="109">
          <cell r="B109" t="str">
            <v>79</v>
          </cell>
          <cell r="C109">
            <v>390.24</v>
          </cell>
          <cell r="E109">
            <v>2634.55</v>
          </cell>
        </row>
        <row r="110">
          <cell r="B110" t="str">
            <v>8</v>
          </cell>
          <cell r="C110">
            <v>227458.71</v>
          </cell>
          <cell r="E110">
            <v>2634.55</v>
          </cell>
        </row>
        <row r="111">
          <cell r="B111" t="str">
            <v>80</v>
          </cell>
          <cell r="D111">
            <v>737.54</v>
          </cell>
          <cell r="E111">
            <v>2634.55</v>
          </cell>
          <cell r="F111">
            <v>3000</v>
          </cell>
        </row>
        <row r="112">
          <cell r="B112" t="str">
            <v>81</v>
          </cell>
          <cell r="C112">
            <v>4416.54</v>
          </cell>
          <cell r="E112">
            <v>2634.55</v>
          </cell>
          <cell r="F112">
            <v>10000</v>
          </cell>
        </row>
        <row r="113">
          <cell r="B113" t="str">
            <v>82</v>
          </cell>
          <cell r="D113">
            <v>4289.3</v>
          </cell>
          <cell r="E113">
            <v>2634.55</v>
          </cell>
        </row>
        <row r="114">
          <cell r="B114" t="str">
            <v>83</v>
          </cell>
          <cell r="C114">
            <v>12741.95</v>
          </cell>
          <cell r="E114">
            <v>2634.55</v>
          </cell>
        </row>
        <row r="115">
          <cell r="B115" t="str">
            <v>84</v>
          </cell>
          <cell r="D115">
            <v>8153.34</v>
          </cell>
          <cell r="E115">
            <v>2634.55</v>
          </cell>
        </row>
        <row r="116">
          <cell r="B116" t="str">
            <v>85</v>
          </cell>
          <cell r="C116">
            <v>1248.67</v>
          </cell>
          <cell r="E116">
            <v>2634.55</v>
          </cell>
        </row>
        <row r="117">
          <cell r="B117" t="str">
            <v>86</v>
          </cell>
          <cell r="D117">
            <v>8740.7099999999991</v>
          </cell>
          <cell r="E117">
            <v>2634.55</v>
          </cell>
        </row>
        <row r="118">
          <cell r="B118" t="str">
            <v>87</v>
          </cell>
          <cell r="C118">
            <v>2634.55</v>
          </cell>
          <cell r="E118">
            <v>2634.55</v>
          </cell>
        </row>
        <row r="119">
          <cell r="B119" t="str">
            <v>88</v>
          </cell>
          <cell r="C119">
            <v>2561.9499999999998</v>
          </cell>
          <cell r="E119">
            <v>2634.55</v>
          </cell>
        </row>
        <row r="120">
          <cell r="B120" t="str">
            <v>89</v>
          </cell>
          <cell r="C120">
            <v>15807.3</v>
          </cell>
          <cell r="E120">
            <v>2634.55</v>
          </cell>
        </row>
        <row r="121">
          <cell r="B121" t="str">
            <v>9</v>
          </cell>
          <cell r="C121">
            <v>93.06</v>
          </cell>
          <cell r="E121">
            <v>2634.55</v>
          </cell>
          <cell r="F121">
            <v>2600</v>
          </cell>
        </row>
        <row r="122">
          <cell r="B122" t="str">
            <v>90</v>
          </cell>
          <cell r="E122">
            <v>2634.55</v>
          </cell>
        </row>
        <row r="123">
          <cell r="B123" t="str">
            <v>91</v>
          </cell>
          <cell r="D123">
            <v>5504.37</v>
          </cell>
          <cell r="E123">
            <v>2634.55</v>
          </cell>
          <cell r="F123">
            <v>2700</v>
          </cell>
        </row>
        <row r="124">
          <cell r="B124" t="str">
            <v>92</v>
          </cell>
          <cell r="C124">
            <v>4287.3599999999997</v>
          </cell>
          <cell r="E124">
            <v>2634.55</v>
          </cell>
        </row>
        <row r="125">
          <cell r="B125" t="str">
            <v>93</v>
          </cell>
          <cell r="C125">
            <v>170601.81</v>
          </cell>
          <cell r="E125">
            <v>2634.55</v>
          </cell>
          <cell r="F125">
            <v>173236.36</v>
          </cell>
        </row>
        <row r="126">
          <cell r="B126" t="str">
            <v>94</v>
          </cell>
          <cell r="C126">
            <v>5249.15</v>
          </cell>
          <cell r="E126">
            <v>2634.55</v>
          </cell>
        </row>
        <row r="127">
          <cell r="B127" t="str">
            <v>95</v>
          </cell>
          <cell r="D127">
            <v>5532.74</v>
          </cell>
          <cell r="E127">
            <v>2634.55</v>
          </cell>
        </row>
        <row r="128">
          <cell r="B128" t="str">
            <v>96</v>
          </cell>
          <cell r="C128">
            <v>4716.3599999999997</v>
          </cell>
          <cell r="E128">
            <v>2634.55</v>
          </cell>
        </row>
        <row r="129">
          <cell r="B129" t="str">
            <v>97</v>
          </cell>
          <cell r="C129">
            <v>4410.3599999999997</v>
          </cell>
          <cell r="E129">
            <v>2634.55</v>
          </cell>
          <cell r="F129">
            <v>5000</v>
          </cell>
        </row>
        <row r="130">
          <cell r="B130" t="str">
            <v>98</v>
          </cell>
          <cell r="C130">
            <v>5507.36</v>
          </cell>
          <cell r="E130">
            <v>2634.55</v>
          </cell>
        </row>
        <row r="131">
          <cell r="B131" t="str">
            <v>99</v>
          </cell>
          <cell r="C131">
            <v>4016.4</v>
          </cell>
          <cell r="E131">
            <v>2634.55</v>
          </cell>
          <cell r="F131">
            <v>7000</v>
          </cell>
        </row>
        <row r="132">
          <cell r="B132" t="str">
            <v>137</v>
          </cell>
          <cell r="E132">
            <v>2634.55</v>
          </cell>
        </row>
        <row r="133">
          <cell r="B133" t="str">
            <v>??? ??????!</v>
          </cell>
        </row>
      </sheetData>
      <sheetData sheetId="8">
        <row r="1">
          <cell r="B1" t="str">
            <v/>
          </cell>
          <cell r="C1" t="str">
            <v>Задолженность</v>
          </cell>
          <cell r="D1" t="str">
            <v>Переплата</v>
          </cell>
          <cell r="E1" t="str">
            <v>Начислено</v>
          </cell>
          <cell r="F1" t="str">
            <v>Оплачено</v>
          </cell>
        </row>
        <row r="2">
          <cell r="B2" t="str">
            <v>1</v>
          </cell>
          <cell r="C2">
            <v>34190.11</v>
          </cell>
          <cell r="E2">
            <v>2866.85</v>
          </cell>
          <cell r="F2">
            <v>49997.41</v>
          </cell>
        </row>
        <row r="3">
          <cell r="B3" t="str">
            <v>10</v>
          </cell>
          <cell r="C3">
            <v>127.11</v>
          </cell>
          <cell r="E3">
            <v>2866.85</v>
          </cell>
          <cell r="F3">
            <v>2600</v>
          </cell>
        </row>
        <row r="4">
          <cell r="B4" t="str">
            <v>100</v>
          </cell>
          <cell r="D4">
            <v>1750.85</v>
          </cell>
          <cell r="E4">
            <v>2866.85</v>
          </cell>
        </row>
        <row r="5">
          <cell r="B5" t="str">
            <v>101</v>
          </cell>
          <cell r="C5">
            <v>2634.55</v>
          </cell>
          <cell r="E5">
            <v>2866.85</v>
          </cell>
          <cell r="F5">
            <v>5501</v>
          </cell>
        </row>
        <row r="6">
          <cell r="B6" t="str">
            <v>102</v>
          </cell>
          <cell r="D6">
            <v>166.94</v>
          </cell>
          <cell r="E6">
            <v>2866.85</v>
          </cell>
          <cell r="F6">
            <v>3000</v>
          </cell>
        </row>
        <row r="7">
          <cell r="B7" t="str">
            <v>103</v>
          </cell>
          <cell r="D7">
            <v>12160.59</v>
          </cell>
          <cell r="E7">
            <v>2866.85</v>
          </cell>
        </row>
        <row r="8">
          <cell r="B8" t="str">
            <v>104</v>
          </cell>
          <cell r="D8">
            <v>2634.79</v>
          </cell>
          <cell r="E8">
            <v>2866.85</v>
          </cell>
        </row>
        <row r="9">
          <cell r="B9" t="str">
            <v>105</v>
          </cell>
          <cell r="C9">
            <v>2634.55</v>
          </cell>
          <cell r="E9">
            <v>2866.85</v>
          </cell>
          <cell r="F9">
            <v>5501.4</v>
          </cell>
        </row>
        <row r="10">
          <cell r="B10" t="str">
            <v>106</v>
          </cell>
          <cell r="C10">
            <v>7903.65</v>
          </cell>
          <cell r="E10">
            <v>2866.85</v>
          </cell>
        </row>
        <row r="11">
          <cell r="B11" t="str">
            <v>107</v>
          </cell>
          <cell r="C11">
            <v>5387.18</v>
          </cell>
          <cell r="E11">
            <v>2866.85</v>
          </cell>
          <cell r="F11">
            <v>5269.1</v>
          </cell>
        </row>
        <row r="12">
          <cell r="B12" t="str">
            <v>108</v>
          </cell>
          <cell r="D12">
            <v>5269.1</v>
          </cell>
          <cell r="E12">
            <v>2866.85</v>
          </cell>
        </row>
        <row r="13">
          <cell r="B13" t="str">
            <v>109</v>
          </cell>
          <cell r="D13">
            <v>10174.81</v>
          </cell>
          <cell r="E13">
            <v>2866.85</v>
          </cell>
          <cell r="F13">
            <v>2866.85</v>
          </cell>
        </row>
        <row r="14">
          <cell r="B14" t="str">
            <v>11</v>
          </cell>
          <cell r="C14">
            <v>5763.26</v>
          </cell>
          <cell r="E14">
            <v>2866.85</v>
          </cell>
          <cell r="F14">
            <v>12000</v>
          </cell>
        </row>
        <row r="15">
          <cell r="B15" t="str">
            <v>110</v>
          </cell>
          <cell r="D15">
            <v>11324.49</v>
          </cell>
          <cell r="E15">
            <v>2866.85</v>
          </cell>
          <cell r="F15">
            <v>7969</v>
          </cell>
        </row>
        <row r="16">
          <cell r="B16" t="str">
            <v>111</v>
          </cell>
          <cell r="C16">
            <v>2206.06</v>
          </cell>
          <cell r="E16">
            <v>2866.85</v>
          </cell>
          <cell r="F16">
            <v>5073</v>
          </cell>
        </row>
        <row r="17">
          <cell r="B17" t="str">
            <v>112</v>
          </cell>
          <cell r="D17">
            <v>2710.66</v>
          </cell>
          <cell r="E17">
            <v>2866.85</v>
          </cell>
          <cell r="F17">
            <v>3023.04</v>
          </cell>
        </row>
        <row r="18">
          <cell r="B18" t="str">
            <v>113</v>
          </cell>
          <cell r="C18">
            <v>255985.31</v>
          </cell>
          <cell r="E18">
            <v>2866.85</v>
          </cell>
        </row>
        <row r="19">
          <cell r="B19" t="str">
            <v>114</v>
          </cell>
          <cell r="C19">
            <v>2587.85</v>
          </cell>
          <cell r="E19">
            <v>2866.85</v>
          </cell>
          <cell r="F19">
            <v>2641</v>
          </cell>
        </row>
        <row r="20">
          <cell r="B20" t="str">
            <v>115</v>
          </cell>
          <cell r="D20">
            <v>1827.25</v>
          </cell>
          <cell r="E20">
            <v>2866.85</v>
          </cell>
        </row>
        <row r="21">
          <cell r="B21" t="str">
            <v>116</v>
          </cell>
          <cell r="D21">
            <v>1827.25</v>
          </cell>
          <cell r="E21">
            <v>2866.85</v>
          </cell>
        </row>
        <row r="22">
          <cell r="B22" t="str">
            <v>117</v>
          </cell>
          <cell r="C22">
            <v>5269.1</v>
          </cell>
          <cell r="E22">
            <v>2866.85</v>
          </cell>
        </row>
        <row r="23">
          <cell r="B23" t="str">
            <v>118</v>
          </cell>
          <cell r="C23">
            <v>5269.1</v>
          </cell>
          <cell r="E23">
            <v>2866.85</v>
          </cell>
        </row>
        <row r="24">
          <cell r="B24" t="str">
            <v>119</v>
          </cell>
          <cell r="C24">
            <v>2634.55</v>
          </cell>
          <cell r="E24">
            <v>2866.85</v>
          </cell>
          <cell r="F24">
            <v>2634.55</v>
          </cell>
        </row>
        <row r="25">
          <cell r="B25" t="str">
            <v>12</v>
          </cell>
          <cell r="C25">
            <v>11050.11</v>
          </cell>
          <cell r="E25">
            <v>2866.85</v>
          </cell>
        </row>
        <row r="26">
          <cell r="B26" t="str">
            <v>120</v>
          </cell>
          <cell r="D26">
            <v>10788.34</v>
          </cell>
          <cell r="E26">
            <v>2866.85</v>
          </cell>
        </row>
        <row r="27">
          <cell r="B27" t="str">
            <v>121</v>
          </cell>
          <cell r="D27">
            <v>805.68</v>
          </cell>
          <cell r="E27">
            <v>2866.85</v>
          </cell>
        </row>
        <row r="28">
          <cell r="B28" t="str">
            <v>122</v>
          </cell>
          <cell r="C28">
            <v>8705.06</v>
          </cell>
          <cell r="E28">
            <v>2866.85</v>
          </cell>
        </row>
        <row r="29">
          <cell r="B29" t="str">
            <v>123</v>
          </cell>
          <cell r="E29">
            <v>2866.85</v>
          </cell>
          <cell r="F29">
            <v>2634.55</v>
          </cell>
        </row>
        <row r="30">
          <cell r="B30" t="str">
            <v>124</v>
          </cell>
          <cell r="D30">
            <v>3529.34</v>
          </cell>
          <cell r="E30">
            <v>2866.85</v>
          </cell>
        </row>
        <row r="31">
          <cell r="B31" t="str">
            <v>1251</v>
          </cell>
          <cell r="C31">
            <v>94906.51</v>
          </cell>
          <cell r="E31">
            <v>1911.24</v>
          </cell>
          <cell r="F31">
            <v>6982.64</v>
          </cell>
        </row>
        <row r="32">
          <cell r="B32" t="str">
            <v>1252</v>
          </cell>
          <cell r="C32">
            <v>1659.98</v>
          </cell>
          <cell r="E32">
            <v>955.62</v>
          </cell>
          <cell r="F32">
            <v>5000</v>
          </cell>
        </row>
        <row r="33">
          <cell r="B33" t="str">
            <v>126</v>
          </cell>
          <cell r="C33">
            <v>5956.41</v>
          </cell>
          <cell r="E33">
            <v>2866.85</v>
          </cell>
          <cell r="F33">
            <v>13000</v>
          </cell>
        </row>
        <row r="34">
          <cell r="B34" t="str">
            <v>127</v>
          </cell>
          <cell r="C34">
            <v>2467.5100000000002</v>
          </cell>
          <cell r="E34">
            <v>2866.85</v>
          </cell>
          <cell r="F34">
            <v>3000</v>
          </cell>
        </row>
        <row r="35">
          <cell r="B35" t="str">
            <v>128</v>
          </cell>
          <cell r="C35">
            <v>210116.81</v>
          </cell>
          <cell r="E35">
            <v>2866.85</v>
          </cell>
        </row>
        <row r="36">
          <cell r="B36" t="str">
            <v>1291</v>
          </cell>
          <cell r="D36">
            <v>2699.95</v>
          </cell>
          <cell r="E36">
            <v>2866.85</v>
          </cell>
        </row>
        <row r="37">
          <cell r="B37" t="str">
            <v>1292</v>
          </cell>
          <cell r="C37">
            <v>1332.85</v>
          </cell>
          <cell r="E37">
            <v>2866.85</v>
          </cell>
          <cell r="F37">
            <v>3000</v>
          </cell>
        </row>
        <row r="38">
          <cell r="B38" t="str">
            <v>13</v>
          </cell>
          <cell r="C38">
            <v>5236.67</v>
          </cell>
          <cell r="E38">
            <v>2866.85</v>
          </cell>
          <cell r="F38">
            <v>5400</v>
          </cell>
        </row>
        <row r="39">
          <cell r="B39" t="str">
            <v>130</v>
          </cell>
          <cell r="C39">
            <v>7965.76</v>
          </cell>
          <cell r="E39">
            <v>2866.85</v>
          </cell>
          <cell r="F39">
            <v>10000</v>
          </cell>
        </row>
        <row r="40">
          <cell r="B40" t="str">
            <v>131</v>
          </cell>
          <cell r="C40">
            <v>5293.91</v>
          </cell>
          <cell r="E40">
            <v>2866.85</v>
          </cell>
          <cell r="F40">
            <v>3000</v>
          </cell>
        </row>
        <row r="41">
          <cell r="B41" t="str">
            <v>132</v>
          </cell>
          <cell r="C41">
            <v>14031.95</v>
          </cell>
          <cell r="E41">
            <v>2866.85</v>
          </cell>
        </row>
        <row r="42">
          <cell r="B42" t="str">
            <v>133</v>
          </cell>
          <cell r="D42">
            <v>121.14</v>
          </cell>
          <cell r="E42">
            <v>2866.85</v>
          </cell>
        </row>
        <row r="43">
          <cell r="B43" t="str">
            <v>134</v>
          </cell>
          <cell r="D43">
            <v>5244.09</v>
          </cell>
          <cell r="E43">
            <v>2866.85</v>
          </cell>
        </row>
        <row r="44">
          <cell r="B44" t="str">
            <v>135</v>
          </cell>
          <cell r="C44">
            <v>3032.17</v>
          </cell>
          <cell r="E44">
            <v>2866.85</v>
          </cell>
          <cell r="F44">
            <v>5000</v>
          </cell>
        </row>
        <row r="45">
          <cell r="B45" t="str">
            <v>136</v>
          </cell>
          <cell r="C45">
            <v>5269.1</v>
          </cell>
          <cell r="E45">
            <v>2866.85</v>
          </cell>
        </row>
        <row r="46">
          <cell r="B46" t="str">
            <v>14</v>
          </cell>
          <cell r="D46">
            <v>1827.25</v>
          </cell>
          <cell r="E46">
            <v>2866.85</v>
          </cell>
        </row>
        <row r="47">
          <cell r="B47" t="str">
            <v>15</v>
          </cell>
          <cell r="C47">
            <v>2575.5100000000002</v>
          </cell>
          <cell r="E47">
            <v>2866.85</v>
          </cell>
          <cell r="F47">
            <v>2634.55</v>
          </cell>
        </row>
        <row r="48">
          <cell r="B48" t="str">
            <v>16</v>
          </cell>
          <cell r="D48">
            <v>20433.240000000002</v>
          </cell>
          <cell r="E48">
            <v>2866.85</v>
          </cell>
          <cell r="F48">
            <v>3000</v>
          </cell>
        </row>
        <row r="49">
          <cell r="B49" t="str">
            <v>18</v>
          </cell>
          <cell r="C49">
            <v>10538.2</v>
          </cell>
          <cell r="E49">
            <v>2866.85</v>
          </cell>
          <cell r="F49">
            <v>10538.2</v>
          </cell>
        </row>
        <row r="50">
          <cell r="B50" t="str">
            <v>19</v>
          </cell>
          <cell r="C50">
            <v>20972.26</v>
          </cell>
          <cell r="E50">
            <v>2866.85</v>
          </cell>
        </row>
        <row r="51">
          <cell r="B51" t="str">
            <v>2</v>
          </cell>
          <cell r="E51">
            <v>2866.85</v>
          </cell>
          <cell r="F51">
            <v>2634.55</v>
          </cell>
        </row>
        <row r="52">
          <cell r="B52" t="str">
            <v>21</v>
          </cell>
          <cell r="C52">
            <v>2633.55</v>
          </cell>
          <cell r="E52">
            <v>2866.85</v>
          </cell>
          <cell r="F52">
            <v>15869.1</v>
          </cell>
        </row>
        <row r="53">
          <cell r="B53" t="str">
            <v>22</v>
          </cell>
          <cell r="C53">
            <v>9616.11</v>
          </cell>
          <cell r="E53">
            <v>2866.85</v>
          </cell>
        </row>
        <row r="54">
          <cell r="B54" t="str">
            <v>23</v>
          </cell>
          <cell r="C54">
            <v>6056.11</v>
          </cell>
          <cell r="E54">
            <v>2866.85</v>
          </cell>
        </row>
        <row r="55">
          <cell r="B55" t="str">
            <v>25</v>
          </cell>
          <cell r="D55">
            <v>558.15</v>
          </cell>
          <cell r="E55">
            <v>2866.85</v>
          </cell>
        </row>
        <row r="56">
          <cell r="B56" t="str">
            <v>26</v>
          </cell>
          <cell r="D56">
            <v>7910.85</v>
          </cell>
          <cell r="E56">
            <v>2866.85</v>
          </cell>
        </row>
        <row r="57">
          <cell r="B57" t="str">
            <v>27</v>
          </cell>
          <cell r="D57">
            <v>2635.63</v>
          </cell>
          <cell r="E57">
            <v>2866.85</v>
          </cell>
        </row>
        <row r="58">
          <cell r="B58" t="str">
            <v>28</v>
          </cell>
          <cell r="D58">
            <v>2681.75</v>
          </cell>
          <cell r="E58">
            <v>2866.85</v>
          </cell>
        </row>
        <row r="59">
          <cell r="B59" t="str">
            <v>29</v>
          </cell>
          <cell r="C59">
            <v>5172.5</v>
          </cell>
          <cell r="E59">
            <v>2866.85</v>
          </cell>
        </row>
        <row r="60">
          <cell r="B60" t="str">
            <v>3</v>
          </cell>
          <cell r="C60">
            <v>6410.26</v>
          </cell>
          <cell r="E60">
            <v>2866.85</v>
          </cell>
        </row>
        <row r="61">
          <cell r="B61" t="str">
            <v>31</v>
          </cell>
          <cell r="C61">
            <v>2607.3000000000002</v>
          </cell>
          <cell r="E61">
            <v>2866.85</v>
          </cell>
        </row>
        <row r="62">
          <cell r="B62" t="str">
            <v>32</v>
          </cell>
          <cell r="E62">
            <v>2866.85</v>
          </cell>
          <cell r="F62">
            <v>2634.55</v>
          </cell>
        </row>
        <row r="63">
          <cell r="B63" t="str">
            <v>33</v>
          </cell>
          <cell r="E63">
            <v>2866.85</v>
          </cell>
          <cell r="F63">
            <v>2634.55</v>
          </cell>
        </row>
        <row r="64">
          <cell r="B64" t="str">
            <v>34</v>
          </cell>
          <cell r="C64">
            <v>2633.75</v>
          </cell>
          <cell r="E64">
            <v>2866.85</v>
          </cell>
          <cell r="F64">
            <v>5501</v>
          </cell>
        </row>
        <row r="65">
          <cell r="B65" t="str">
            <v>35</v>
          </cell>
          <cell r="C65">
            <v>77.959999999999994</v>
          </cell>
          <cell r="E65">
            <v>2866.85</v>
          </cell>
          <cell r="F65">
            <v>2900</v>
          </cell>
        </row>
        <row r="66">
          <cell r="B66" t="str">
            <v>36</v>
          </cell>
          <cell r="C66">
            <v>4767.66</v>
          </cell>
          <cell r="E66">
            <v>2866.85</v>
          </cell>
        </row>
        <row r="67">
          <cell r="B67" t="str">
            <v>37</v>
          </cell>
          <cell r="C67">
            <v>11726.21</v>
          </cell>
          <cell r="E67">
            <v>2866.85</v>
          </cell>
        </row>
        <row r="68">
          <cell r="B68" t="str">
            <v>38</v>
          </cell>
          <cell r="E68">
            <v>2866.85</v>
          </cell>
        </row>
        <row r="69">
          <cell r="B69" t="str">
            <v>39</v>
          </cell>
          <cell r="C69">
            <v>280.05</v>
          </cell>
          <cell r="E69">
            <v>2866.85</v>
          </cell>
          <cell r="F69">
            <v>2800</v>
          </cell>
        </row>
        <row r="70">
          <cell r="B70" t="str">
            <v>4</v>
          </cell>
          <cell r="C70">
            <v>25154.86</v>
          </cell>
          <cell r="E70">
            <v>2866.85</v>
          </cell>
        </row>
        <row r="71">
          <cell r="B71" t="str">
            <v>40</v>
          </cell>
          <cell r="D71">
            <v>509</v>
          </cell>
          <cell r="E71">
            <v>2866.85</v>
          </cell>
        </row>
        <row r="72">
          <cell r="B72" t="str">
            <v>42</v>
          </cell>
          <cell r="C72">
            <v>5269.1</v>
          </cell>
          <cell r="E72">
            <v>2866.85</v>
          </cell>
        </row>
        <row r="73">
          <cell r="B73" t="str">
            <v>43</v>
          </cell>
          <cell r="D73">
            <v>4221.0600000000004</v>
          </cell>
          <cell r="E73">
            <v>2866.85</v>
          </cell>
          <cell r="F73">
            <v>2700</v>
          </cell>
        </row>
        <row r="74">
          <cell r="B74" t="str">
            <v>44</v>
          </cell>
          <cell r="D74">
            <v>37.31</v>
          </cell>
          <cell r="E74">
            <v>2866.85</v>
          </cell>
          <cell r="F74">
            <v>2634.55</v>
          </cell>
        </row>
        <row r="75">
          <cell r="B75" t="str">
            <v>45</v>
          </cell>
          <cell r="C75">
            <v>5269.1</v>
          </cell>
          <cell r="E75">
            <v>2866.85</v>
          </cell>
          <cell r="F75">
            <v>3000</v>
          </cell>
        </row>
        <row r="76">
          <cell r="B76" t="str">
            <v>46</v>
          </cell>
          <cell r="C76">
            <v>10456.76</v>
          </cell>
          <cell r="E76">
            <v>2866.85</v>
          </cell>
        </row>
        <row r="77">
          <cell r="B77" t="str">
            <v>47</v>
          </cell>
          <cell r="C77">
            <v>2634.55</v>
          </cell>
          <cell r="E77">
            <v>2866.85</v>
          </cell>
        </row>
        <row r="78">
          <cell r="B78" t="str">
            <v>49</v>
          </cell>
          <cell r="D78">
            <v>1110.44</v>
          </cell>
          <cell r="E78">
            <v>2866.85</v>
          </cell>
        </row>
        <row r="79">
          <cell r="B79" t="str">
            <v>5</v>
          </cell>
          <cell r="D79">
            <v>2149.5700000000002</v>
          </cell>
          <cell r="E79">
            <v>2866.85</v>
          </cell>
          <cell r="F79">
            <v>2700</v>
          </cell>
        </row>
        <row r="80">
          <cell r="B80" t="str">
            <v>50</v>
          </cell>
          <cell r="C80">
            <v>284.26</v>
          </cell>
          <cell r="E80">
            <v>2866.85</v>
          </cell>
          <cell r="F80">
            <v>2750</v>
          </cell>
        </row>
        <row r="81">
          <cell r="B81" t="str">
            <v>51</v>
          </cell>
          <cell r="D81">
            <v>1586.88</v>
          </cell>
          <cell r="E81">
            <v>2866.85</v>
          </cell>
          <cell r="F81">
            <v>2700</v>
          </cell>
        </row>
        <row r="82">
          <cell r="B82" t="str">
            <v>52</v>
          </cell>
          <cell r="C82">
            <v>7960.1</v>
          </cell>
          <cell r="E82">
            <v>2866.85</v>
          </cell>
        </row>
        <row r="83">
          <cell r="B83" t="str">
            <v>53</v>
          </cell>
          <cell r="D83">
            <v>0.04</v>
          </cell>
          <cell r="E83">
            <v>2866.85</v>
          </cell>
          <cell r="F83">
            <v>2870</v>
          </cell>
        </row>
        <row r="84">
          <cell r="B84" t="str">
            <v>54</v>
          </cell>
          <cell r="C84">
            <v>12842.45</v>
          </cell>
          <cell r="E84">
            <v>2866.85</v>
          </cell>
        </row>
        <row r="85">
          <cell r="B85" t="str">
            <v>55</v>
          </cell>
          <cell r="D85">
            <v>932.64</v>
          </cell>
          <cell r="E85">
            <v>2866.85</v>
          </cell>
        </row>
        <row r="86">
          <cell r="B86" t="str">
            <v>56</v>
          </cell>
          <cell r="D86">
            <v>16023.04</v>
          </cell>
          <cell r="E86">
            <v>2866.85</v>
          </cell>
        </row>
        <row r="87">
          <cell r="B87" t="str">
            <v>57</v>
          </cell>
          <cell r="C87">
            <v>6203.65</v>
          </cell>
          <cell r="E87">
            <v>2866.85</v>
          </cell>
        </row>
        <row r="88">
          <cell r="B88" t="str">
            <v>58</v>
          </cell>
          <cell r="C88">
            <v>152.96</v>
          </cell>
          <cell r="E88">
            <v>2866.85</v>
          </cell>
        </row>
        <row r="89">
          <cell r="B89" t="str">
            <v>6</v>
          </cell>
          <cell r="C89">
            <v>15423.26</v>
          </cell>
          <cell r="E89">
            <v>2866.85</v>
          </cell>
        </row>
        <row r="90">
          <cell r="B90" t="str">
            <v>60</v>
          </cell>
          <cell r="C90">
            <v>10442.709999999999</v>
          </cell>
          <cell r="E90">
            <v>2866.85</v>
          </cell>
        </row>
        <row r="91">
          <cell r="B91" t="str">
            <v>61</v>
          </cell>
          <cell r="C91">
            <v>5107.3100000000004</v>
          </cell>
          <cell r="E91">
            <v>2866.85</v>
          </cell>
        </row>
        <row r="92">
          <cell r="B92" t="str">
            <v>62</v>
          </cell>
          <cell r="C92">
            <v>39518.21</v>
          </cell>
          <cell r="E92">
            <v>2866.85</v>
          </cell>
        </row>
        <row r="93">
          <cell r="B93" t="str">
            <v>63</v>
          </cell>
          <cell r="C93">
            <v>10271.209999999999</v>
          </cell>
          <cell r="E93">
            <v>2866.85</v>
          </cell>
        </row>
        <row r="94">
          <cell r="B94" t="str">
            <v>64</v>
          </cell>
          <cell r="E94">
            <v>2866.85</v>
          </cell>
          <cell r="F94">
            <v>2634.55</v>
          </cell>
        </row>
        <row r="95">
          <cell r="B95" t="str">
            <v>65</v>
          </cell>
          <cell r="C95">
            <v>23710.95</v>
          </cell>
          <cell r="E95">
            <v>2866.85</v>
          </cell>
        </row>
        <row r="96">
          <cell r="B96" t="str">
            <v>66</v>
          </cell>
          <cell r="E96">
            <v>2866.85</v>
          </cell>
          <cell r="F96">
            <v>2634.55</v>
          </cell>
        </row>
        <row r="97">
          <cell r="B97" t="str">
            <v>67</v>
          </cell>
          <cell r="C97">
            <v>4594.51</v>
          </cell>
          <cell r="E97">
            <v>2866.85</v>
          </cell>
        </row>
        <row r="98">
          <cell r="B98" t="str">
            <v>68</v>
          </cell>
          <cell r="C98">
            <v>297273.31</v>
          </cell>
          <cell r="E98">
            <v>2866.85</v>
          </cell>
        </row>
        <row r="99">
          <cell r="B99" t="str">
            <v>69</v>
          </cell>
          <cell r="C99">
            <v>297273.31</v>
          </cell>
          <cell r="E99">
            <v>2866.85</v>
          </cell>
        </row>
        <row r="100">
          <cell r="B100" t="str">
            <v>7</v>
          </cell>
          <cell r="E100">
            <v>2866.85</v>
          </cell>
        </row>
        <row r="101">
          <cell r="B101" t="str">
            <v>70</v>
          </cell>
          <cell r="E101">
            <v>2866.85</v>
          </cell>
        </row>
        <row r="102">
          <cell r="B102" t="str">
            <v>71</v>
          </cell>
          <cell r="C102">
            <v>2634.55</v>
          </cell>
          <cell r="E102">
            <v>2866.85</v>
          </cell>
        </row>
        <row r="103">
          <cell r="B103" t="str">
            <v>73</v>
          </cell>
          <cell r="D103">
            <v>494.64</v>
          </cell>
          <cell r="E103">
            <v>2866.85</v>
          </cell>
        </row>
        <row r="104">
          <cell r="B104" t="str">
            <v>74</v>
          </cell>
          <cell r="C104">
            <v>862.44</v>
          </cell>
          <cell r="E104">
            <v>2866.85</v>
          </cell>
          <cell r="F104">
            <v>10000</v>
          </cell>
        </row>
        <row r="105">
          <cell r="B105" t="str">
            <v>75</v>
          </cell>
          <cell r="D105">
            <v>12476.59</v>
          </cell>
          <cell r="E105">
            <v>2866.85</v>
          </cell>
          <cell r="F105">
            <v>2634.55</v>
          </cell>
        </row>
        <row r="106">
          <cell r="B106" t="str">
            <v>76</v>
          </cell>
          <cell r="C106">
            <v>5201.8100000000004</v>
          </cell>
          <cell r="E106">
            <v>2866.85</v>
          </cell>
          <cell r="F106">
            <v>7836.36</v>
          </cell>
        </row>
        <row r="107">
          <cell r="B107" t="str">
            <v>77</v>
          </cell>
          <cell r="C107">
            <v>10522.75</v>
          </cell>
          <cell r="E107">
            <v>2866.85</v>
          </cell>
          <cell r="F107">
            <v>10522.75</v>
          </cell>
        </row>
        <row r="108">
          <cell r="B108" t="str">
            <v>78</v>
          </cell>
          <cell r="D108">
            <v>12967.69</v>
          </cell>
          <cell r="E108">
            <v>2866.85</v>
          </cell>
          <cell r="F108">
            <v>2634.55</v>
          </cell>
        </row>
        <row r="109">
          <cell r="B109" t="str">
            <v>79</v>
          </cell>
          <cell r="C109">
            <v>3024.79</v>
          </cell>
          <cell r="E109">
            <v>2866.85</v>
          </cell>
        </row>
        <row r="110">
          <cell r="B110" t="str">
            <v>8</v>
          </cell>
          <cell r="C110">
            <v>230093.26</v>
          </cell>
          <cell r="E110">
            <v>2866.85</v>
          </cell>
        </row>
        <row r="111">
          <cell r="B111" t="str">
            <v>80</v>
          </cell>
          <cell r="D111">
            <v>1102.99</v>
          </cell>
          <cell r="E111">
            <v>2866.85</v>
          </cell>
          <cell r="F111">
            <v>3000</v>
          </cell>
        </row>
        <row r="112">
          <cell r="B112" t="str">
            <v>81</v>
          </cell>
          <cell r="D112">
            <v>2948.91</v>
          </cell>
          <cell r="E112">
            <v>2866.85</v>
          </cell>
        </row>
        <row r="113">
          <cell r="B113" t="str">
            <v>82</v>
          </cell>
          <cell r="D113">
            <v>1654.75</v>
          </cell>
          <cell r="E113">
            <v>2866.85</v>
          </cell>
          <cell r="F113">
            <v>2866.85</v>
          </cell>
        </row>
        <row r="114">
          <cell r="B114" t="str">
            <v>83</v>
          </cell>
          <cell r="C114">
            <v>15376.5</v>
          </cell>
          <cell r="E114">
            <v>2866.85</v>
          </cell>
        </row>
        <row r="115">
          <cell r="B115" t="str">
            <v>84</v>
          </cell>
          <cell r="D115">
            <v>5518.79</v>
          </cell>
          <cell r="E115">
            <v>2866.85</v>
          </cell>
        </row>
        <row r="116">
          <cell r="B116" t="str">
            <v>85</v>
          </cell>
          <cell r="C116">
            <v>3883.22</v>
          </cell>
          <cell r="E116">
            <v>2866.85</v>
          </cell>
        </row>
        <row r="117">
          <cell r="B117" t="str">
            <v>86</v>
          </cell>
          <cell r="D117">
            <v>6106.16</v>
          </cell>
          <cell r="E117">
            <v>2866.85</v>
          </cell>
          <cell r="F117">
            <v>18000</v>
          </cell>
        </row>
        <row r="118">
          <cell r="B118" t="str">
            <v>87</v>
          </cell>
          <cell r="C118">
            <v>5269.1</v>
          </cell>
          <cell r="E118">
            <v>2866.85</v>
          </cell>
        </row>
        <row r="119">
          <cell r="B119" t="str">
            <v>88</v>
          </cell>
          <cell r="C119">
            <v>5196.5</v>
          </cell>
          <cell r="E119">
            <v>2866.85</v>
          </cell>
          <cell r="F119">
            <v>7905</v>
          </cell>
        </row>
        <row r="120">
          <cell r="B120" t="str">
            <v>89</v>
          </cell>
          <cell r="C120">
            <v>18441.849999999999</v>
          </cell>
          <cell r="E120">
            <v>2866.85</v>
          </cell>
        </row>
        <row r="121">
          <cell r="B121" t="str">
            <v>9</v>
          </cell>
          <cell r="C121">
            <v>127.61</v>
          </cell>
          <cell r="E121">
            <v>2866.85</v>
          </cell>
          <cell r="F121">
            <v>2600</v>
          </cell>
        </row>
        <row r="122">
          <cell r="B122" t="str">
            <v>90</v>
          </cell>
          <cell r="C122">
            <v>2634.55</v>
          </cell>
          <cell r="E122">
            <v>2866.85</v>
          </cell>
        </row>
        <row r="123">
          <cell r="B123" t="str">
            <v>91</v>
          </cell>
          <cell r="D123">
            <v>5569.82</v>
          </cell>
          <cell r="E123">
            <v>2866.85</v>
          </cell>
          <cell r="F123">
            <v>2700</v>
          </cell>
        </row>
        <row r="124">
          <cell r="B124" t="str">
            <v>92</v>
          </cell>
          <cell r="C124">
            <v>6921.91</v>
          </cell>
          <cell r="E124">
            <v>2866.85</v>
          </cell>
        </row>
        <row r="125">
          <cell r="B125" t="str">
            <v>93</v>
          </cell>
          <cell r="E125">
            <v>2866.85</v>
          </cell>
          <cell r="F125">
            <v>2634.55</v>
          </cell>
        </row>
        <row r="126">
          <cell r="B126" t="str">
            <v>94</v>
          </cell>
          <cell r="C126">
            <v>7883.7</v>
          </cell>
          <cell r="E126">
            <v>2866.85</v>
          </cell>
        </row>
        <row r="127">
          <cell r="B127" t="str">
            <v>95</v>
          </cell>
          <cell r="D127">
            <v>2898.19</v>
          </cell>
          <cell r="E127">
            <v>2866.85</v>
          </cell>
          <cell r="F127">
            <v>2867</v>
          </cell>
        </row>
        <row r="128">
          <cell r="B128" t="str">
            <v>96</v>
          </cell>
          <cell r="C128">
            <v>7350.91</v>
          </cell>
          <cell r="E128">
            <v>2866.85</v>
          </cell>
        </row>
        <row r="129">
          <cell r="B129" t="str">
            <v>97</v>
          </cell>
          <cell r="C129">
            <v>2044.91</v>
          </cell>
          <cell r="E129">
            <v>2866.85</v>
          </cell>
        </row>
        <row r="130">
          <cell r="B130" t="str">
            <v>98</v>
          </cell>
          <cell r="C130">
            <v>8141.91</v>
          </cell>
          <cell r="E130">
            <v>2866.85</v>
          </cell>
        </row>
        <row r="131">
          <cell r="B131" t="str">
            <v>99</v>
          </cell>
          <cell r="D131">
            <v>349.05</v>
          </cell>
          <cell r="E131">
            <v>2866.85</v>
          </cell>
          <cell r="F131">
            <v>2700</v>
          </cell>
        </row>
        <row r="132">
          <cell r="B132" t="str">
            <v>137</v>
          </cell>
          <cell r="E132">
            <v>2866.85</v>
          </cell>
        </row>
      </sheetData>
      <sheetData sheetId="9">
        <row r="1">
          <cell r="B1" t="str">
            <v/>
          </cell>
          <cell r="C1" t="str">
            <v>Задолженность</v>
          </cell>
          <cell r="D1" t="str">
            <v>Переплата</v>
          </cell>
          <cell r="E1" t="str">
            <v>Начислено</v>
          </cell>
          <cell r="F1" t="str">
            <v>Оплачено</v>
          </cell>
        </row>
        <row r="2">
          <cell r="B2" t="str">
            <v>1</v>
          </cell>
          <cell r="D2">
            <v>12940.45</v>
          </cell>
          <cell r="E2">
            <v>2866.85</v>
          </cell>
        </row>
        <row r="3">
          <cell r="B3" t="str">
            <v>10</v>
          </cell>
          <cell r="C3">
            <v>393.96</v>
          </cell>
          <cell r="E3">
            <v>2866.85</v>
          </cell>
          <cell r="F3">
            <v>2600</v>
          </cell>
        </row>
        <row r="4">
          <cell r="B4" t="str">
            <v>100</v>
          </cell>
          <cell r="C4">
            <v>1116</v>
          </cell>
          <cell r="E4">
            <v>2866.85</v>
          </cell>
          <cell r="F4">
            <v>5000</v>
          </cell>
        </row>
        <row r="5">
          <cell r="B5" t="str">
            <v>101</v>
          </cell>
          <cell r="C5">
            <v>0.4</v>
          </cell>
          <cell r="E5">
            <v>2866.85</v>
          </cell>
        </row>
        <row r="6">
          <cell r="B6" t="str">
            <v>102</v>
          </cell>
          <cell r="D6">
            <v>300.08999999999997</v>
          </cell>
          <cell r="E6">
            <v>2866.85</v>
          </cell>
          <cell r="F6">
            <v>3000</v>
          </cell>
        </row>
        <row r="7">
          <cell r="B7" t="str">
            <v>103</v>
          </cell>
          <cell r="D7">
            <v>9293.74</v>
          </cell>
          <cell r="E7">
            <v>2866.85</v>
          </cell>
        </row>
        <row r="8">
          <cell r="B8" t="str">
            <v>104</v>
          </cell>
          <cell r="C8">
            <v>232.06</v>
          </cell>
          <cell r="E8">
            <v>2866.85</v>
          </cell>
          <cell r="F8">
            <v>3098.91</v>
          </cell>
        </row>
        <row r="9">
          <cell r="B9" t="str">
            <v>105</v>
          </cell>
          <cell r="E9">
            <v>2866.85</v>
          </cell>
          <cell r="F9">
            <v>5269.9</v>
          </cell>
        </row>
        <row r="10">
          <cell r="B10" t="str">
            <v>106</v>
          </cell>
          <cell r="C10">
            <v>10770.5</v>
          </cell>
          <cell r="E10">
            <v>2866.85</v>
          </cell>
        </row>
        <row r="11">
          <cell r="B11" t="str">
            <v>107</v>
          </cell>
          <cell r="C11">
            <v>2984.93</v>
          </cell>
          <cell r="E11">
            <v>2866.85</v>
          </cell>
        </row>
        <row r="12">
          <cell r="B12" t="str">
            <v>108</v>
          </cell>
          <cell r="D12">
            <v>2402.25</v>
          </cell>
          <cell r="E12">
            <v>2866.85</v>
          </cell>
          <cell r="F12">
            <v>5269.1</v>
          </cell>
        </row>
        <row r="13">
          <cell r="B13" t="str">
            <v>109</v>
          </cell>
          <cell r="D13">
            <v>10174.81</v>
          </cell>
          <cell r="E13">
            <v>2866.85</v>
          </cell>
          <cell r="F13">
            <v>2866.85</v>
          </cell>
        </row>
        <row r="14">
          <cell r="B14" t="str">
            <v>11</v>
          </cell>
          <cell r="D14">
            <v>3369.89</v>
          </cell>
          <cell r="E14">
            <v>2866.85</v>
          </cell>
        </row>
        <row r="15">
          <cell r="B15" t="str">
            <v>110</v>
          </cell>
          <cell r="D15">
            <v>16426.64</v>
          </cell>
          <cell r="E15">
            <v>2866.85</v>
          </cell>
        </row>
        <row r="16">
          <cell r="B16" t="str">
            <v>111</v>
          </cell>
          <cell r="D16">
            <v>0.09</v>
          </cell>
          <cell r="E16">
            <v>2866.85</v>
          </cell>
          <cell r="F16">
            <v>3000</v>
          </cell>
        </row>
        <row r="17">
          <cell r="B17" t="str">
            <v>112</v>
          </cell>
          <cell r="D17">
            <v>2866.85</v>
          </cell>
          <cell r="E17">
            <v>2866.85</v>
          </cell>
          <cell r="F17">
            <v>2866.85</v>
          </cell>
        </row>
        <row r="18">
          <cell r="B18" t="str">
            <v>113</v>
          </cell>
          <cell r="C18">
            <v>258852.16</v>
          </cell>
          <cell r="E18">
            <v>2866.85</v>
          </cell>
        </row>
        <row r="19">
          <cell r="B19" t="str">
            <v>114</v>
          </cell>
          <cell r="C19">
            <v>2813.7</v>
          </cell>
          <cell r="E19">
            <v>2866.85</v>
          </cell>
          <cell r="F19">
            <v>2642</v>
          </cell>
        </row>
        <row r="20">
          <cell r="B20" t="str">
            <v>115</v>
          </cell>
          <cell r="C20">
            <v>1039.5999999999999</v>
          </cell>
          <cell r="E20">
            <v>2866.85</v>
          </cell>
          <cell r="F20">
            <v>6000</v>
          </cell>
        </row>
        <row r="21">
          <cell r="B21" t="str">
            <v>116</v>
          </cell>
          <cell r="C21">
            <v>1039.5999999999999</v>
          </cell>
          <cell r="E21">
            <v>2866.85</v>
          </cell>
          <cell r="F21">
            <v>6000</v>
          </cell>
        </row>
        <row r="22">
          <cell r="B22" t="str">
            <v>117</v>
          </cell>
          <cell r="C22">
            <v>8135.95</v>
          </cell>
          <cell r="E22">
            <v>2866.85</v>
          </cell>
        </row>
        <row r="23">
          <cell r="B23" t="str">
            <v>118</v>
          </cell>
          <cell r="C23">
            <v>8135.95</v>
          </cell>
          <cell r="E23">
            <v>2866.85</v>
          </cell>
        </row>
        <row r="24">
          <cell r="B24" t="str">
            <v>119</v>
          </cell>
          <cell r="C24">
            <v>2866.85</v>
          </cell>
          <cell r="E24">
            <v>2866.85</v>
          </cell>
          <cell r="F24">
            <v>2634.55</v>
          </cell>
        </row>
        <row r="25">
          <cell r="B25" t="str">
            <v>12</v>
          </cell>
          <cell r="C25">
            <v>13916.96</v>
          </cell>
          <cell r="E25">
            <v>2866.85</v>
          </cell>
        </row>
        <row r="26">
          <cell r="B26" t="str">
            <v>120</v>
          </cell>
          <cell r="D26">
            <v>7921.49</v>
          </cell>
          <cell r="E26">
            <v>2866.85</v>
          </cell>
        </row>
        <row r="27">
          <cell r="B27" t="str">
            <v>121</v>
          </cell>
          <cell r="C27">
            <v>2061.17</v>
          </cell>
          <cell r="E27">
            <v>2866.85</v>
          </cell>
          <cell r="F27">
            <v>5000</v>
          </cell>
        </row>
        <row r="28">
          <cell r="B28" t="str">
            <v>122</v>
          </cell>
          <cell r="C28">
            <v>11571.91</v>
          </cell>
          <cell r="E28">
            <v>2866.85</v>
          </cell>
        </row>
        <row r="29">
          <cell r="B29" t="str">
            <v>123</v>
          </cell>
          <cell r="C29">
            <v>232.3</v>
          </cell>
          <cell r="E29">
            <v>2866.85</v>
          </cell>
          <cell r="F29">
            <v>2866.85</v>
          </cell>
        </row>
        <row r="30">
          <cell r="B30" t="str">
            <v>124</v>
          </cell>
          <cell r="D30">
            <v>662.49</v>
          </cell>
          <cell r="E30">
            <v>2866.85</v>
          </cell>
          <cell r="F30">
            <v>2900</v>
          </cell>
        </row>
        <row r="31">
          <cell r="B31" t="str">
            <v>1251</v>
          </cell>
          <cell r="C31">
            <v>89835.11</v>
          </cell>
          <cell r="E31">
            <v>1911.24</v>
          </cell>
          <cell r="F31">
            <v>6982.64</v>
          </cell>
        </row>
        <row r="32">
          <cell r="B32" t="str">
            <v>1252</v>
          </cell>
          <cell r="D32">
            <v>2384.4</v>
          </cell>
          <cell r="E32">
            <v>955.62</v>
          </cell>
        </row>
        <row r="33">
          <cell r="B33" t="str">
            <v>126</v>
          </cell>
          <cell r="D33">
            <v>4176.74</v>
          </cell>
          <cell r="E33">
            <v>2866.85</v>
          </cell>
        </row>
        <row r="34">
          <cell r="B34" t="str">
            <v>127</v>
          </cell>
          <cell r="C34">
            <v>2334.36</v>
          </cell>
          <cell r="E34">
            <v>2866.85</v>
          </cell>
          <cell r="F34">
            <v>6000</v>
          </cell>
        </row>
        <row r="35">
          <cell r="B35" t="str">
            <v>128</v>
          </cell>
          <cell r="C35">
            <v>212983.66</v>
          </cell>
          <cell r="E35">
            <v>2866.85</v>
          </cell>
        </row>
        <row r="36">
          <cell r="B36" t="str">
            <v>1291</v>
          </cell>
          <cell r="C36">
            <v>166.9</v>
          </cell>
          <cell r="E36">
            <v>2866.85</v>
          </cell>
        </row>
        <row r="37">
          <cell r="B37" t="str">
            <v>1292</v>
          </cell>
          <cell r="C37">
            <v>1199.7</v>
          </cell>
          <cell r="E37">
            <v>2866.85</v>
          </cell>
          <cell r="F37">
            <v>3000</v>
          </cell>
        </row>
        <row r="38">
          <cell r="B38" t="str">
            <v>13</v>
          </cell>
          <cell r="C38">
            <v>2703.52</v>
          </cell>
          <cell r="E38">
            <v>2866.85</v>
          </cell>
        </row>
        <row r="39">
          <cell r="B39" t="str">
            <v>130</v>
          </cell>
          <cell r="C39">
            <v>832.61</v>
          </cell>
          <cell r="E39">
            <v>2866.85</v>
          </cell>
        </row>
        <row r="40">
          <cell r="B40" t="str">
            <v>131</v>
          </cell>
          <cell r="C40">
            <v>5160.76</v>
          </cell>
          <cell r="E40">
            <v>2866.85</v>
          </cell>
          <cell r="F40">
            <v>3000</v>
          </cell>
        </row>
        <row r="41">
          <cell r="B41" t="str">
            <v>132</v>
          </cell>
          <cell r="C41">
            <v>16898.8</v>
          </cell>
          <cell r="E41">
            <v>2866.85</v>
          </cell>
        </row>
        <row r="42">
          <cell r="B42" t="str">
            <v>133</v>
          </cell>
          <cell r="C42">
            <v>2745.71</v>
          </cell>
          <cell r="E42">
            <v>2866.85</v>
          </cell>
        </row>
        <row r="43">
          <cell r="B43" t="str">
            <v>134</v>
          </cell>
          <cell r="D43">
            <v>2377.2399999999998</v>
          </cell>
          <cell r="E43">
            <v>2866.85</v>
          </cell>
          <cell r="F43">
            <v>10540</v>
          </cell>
        </row>
        <row r="44">
          <cell r="B44" t="str">
            <v>135</v>
          </cell>
          <cell r="C44">
            <v>899.02</v>
          </cell>
          <cell r="E44">
            <v>2866.85</v>
          </cell>
        </row>
        <row r="45">
          <cell r="B45" t="str">
            <v>136</v>
          </cell>
          <cell r="C45">
            <v>8135.95</v>
          </cell>
          <cell r="E45">
            <v>2866.85</v>
          </cell>
        </row>
        <row r="46">
          <cell r="B46" t="str">
            <v>14</v>
          </cell>
          <cell r="C46">
            <v>1039.5999999999999</v>
          </cell>
          <cell r="E46">
            <v>2866.85</v>
          </cell>
        </row>
        <row r="47">
          <cell r="B47" t="str">
            <v>15</v>
          </cell>
          <cell r="C47">
            <v>2807.81</v>
          </cell>
          <cell r="E47">
            <v>2866.85</v>
          </cell>
          <cell r="F47">
            <v>2634.55</v>
          </cell>
        </row>
        <row r="48">
          <cell r="B48" t="str">
            <v>16</v>
          </cell>
          <cell r="D48">
            <v>20566.39</v>
          </cell>
          <cell r="E48">
            <v>2866.85</v>
          </cell>
          <cell r="F48">
            <v>3000</v>
          </cell>
        </row>
        <row r="49">
          <cell r="B49" t="str">
            <v>18</v>
          </cell>
          <cell r="C49">
            <v>2866.85</v>
          </cell>
          <cell r="E49">
            <v>2866.85</v>
          </cell>
        </row>
        <row r="50">
          <cell r="B50" t="str">
            <v>19</v>
          </cell>
          <cell r="C50">
            <v>23839.11</v>
          </cell>
          <cell r="E50">
            <v>2866.85</v>
          </cell>
          <cell r="F50">
            <v>27000</v>
          </cell>
        </row>
        <row r="51">
          <cell r="B51" t="str">
            <v>2</v>
          </cell>
          <cell r="C51">
            <v>232.3</v>
          </cell>
          <cell r="E51">
            <v>2866.85</v>
          </cell>
          <cell r="F51">
            <v>3099.15</v>
          </cell>
        </row>
        <row r="52">
          <cell r="B52" t="str">
            <v>21</v>
          </cell>
          <cell r="D52">
            <v>10368.700000000001</v>
          </cell>
          <cell r="E52">
            <v>2866.85</v>
          </cell>
          <cell r="F52">
            <v>1098.7</v>
          </cell>
        </row>
        <row r="53">
          <cell r="B53" t="str">
            <v>22</v>
          </cell>
          <cell r="C53">
            <v>12482.96</v>
          </cell>
          <cell r="E53">
            <v>2866.85</v>
          </cell>
          <cell r="F53">
            <v>5000</v>
          </cell>
        </row>
        <row r="54">
          <cell r="B54" t="str">
            <v>23</v>
          </cell>
          <cell r="C54">
            <v>8922.9599999999991</v>
          </cell>
          <cell r="E54">
            <v>2866.85</v>
          </cell>
        </row>
        <row r="55">
          <cell r="B55" t="str">
            <v>25</v>
          </cell>
          <cell r="C55">
            <v>2308.6999999999998</v>
          </cell>
          <cell r="E55">
            <v>2866.85</v>
          </cell>
          <cell r="F55">
            <v>3000</v>
          </cell>
        </row>
        <row r="56">
          <cell r="B56" t="str">
            <v>26</v>
          </cell>
          <cell r="D56">
            <v>5044</v>
          </cell>
          <cell r="E56">
            <v>2866.85</v>
          </cell>
        </row>
        <row r="57">
          <cell r="B57" t="str">
            <v>27</v>
          </cell>
          <cell r="C57">
            <v>231.22</v>
          </cell>
          <cell r="E57">
            <v>2866.85</v>
          </cell>
          <cell r="F57">
            <v>2267</v>
          </cell>
        </row>
        <row r="58">
          <cell r="B58" t="str">
            <v>28</v>
          </cell>
          <cell r="C58">
            <v>185.1</v>
          </cell>
          <cell r="E58">
            <v>2866.85</v>
          </cell>
        </row>
        <row r="59">
          <cell r="B59" t="str">
            <v>29</v>
          </cell>
          <cell r="C59">
            <v>8039.35</v>
          </cell>
          <cell r="E59">
            <v>2866.85</v>
          </cell>
        </row>
        <row r="60">
          <cell r="B60" t="str">
            <v>3</v>
          </cell>
          <cell r="C60">
            <v>9277.11</v>
          </cell>
          <cell r="E60">
            <v>2866.85</v>
          </cell>
          <cell r="F60">
            <v>4000</v>
          </cell>
        </row>
        <row r="61">
          <cell r="B61" t="str">
            <v>31</v>
          </cell>
          <cell r="C61">
            <v>5474.15</v>
          </cell>
          <cell r="E61">
            <v>2866.85</v>
          </cell>
        </row>
        <row r="62">
          <cell r="B62" t="str">
            <v>32</v>
          </cell>
          <cell r="C62">
            <v>232.3</v>
          </cell>
          <cell r="E62">
            <v>2866.85</v>
          </cell>
          <cell r="F62">
            <v>3099.15</v>
          </cell>
        </row>
        <row r="63">
          <cell r="B63" t="str">
            <v>33</v>
          </cell>
          <cell r="C63">
            <v>232.3</v>
          </cell>
          <cell r="E63">
            <v>2866.85</v>
          </cell>
          <cell r="F63">
            <v>3099.15</v>
          </cell>
        </row>
        <row r="64">
          <cell r="B64" t="str">
            <v>34</v>
          </cell>
          <cell r="D64">
            <v>0.4</v>
          </cell>
          <cell r="E64">
            <v>2866.85</v>
          </cell>
        </row>
        <row r="65">
          <cell r="B65" t="str">
            <v>35</v>
          </cell>
          <cell r="C65">
            <v>44.81</v>
          </cell>
          <cell r="E65">
            <v>2866.85</v>
          </cell>
          <cell r="F65">
            <v>2900</v>
          </cell>
        </row>
        <row r="66">
          <cell r="B66" t="str">
            <v>36</v>
          </cell>
          <cell r="C66">
            <v>7634.51</v>
          </cell>
          <cell r="E66">
            <v>2866.85</v>
          </cell>
        </row>
        <row r="67">
          <cell r="B67" t="str">
            <v>37</v>
          </cell>
          <cell r="C67">
            <v>14593.06</v>
          </cell>
          <cell r="E67">
            <v>2866.85</v>
          </cell>
        </row>
        <row r="68">
          <cell r="B68" t="str">
            <v>38</v>
          </cell>
          <cell r="C68">
            <v>2866.85</v>
          </cell>
          <cell r="E68">
            <v>2866.85</v>
          </cell>
          <cell r="F68">
            <v>5733.7</v>
          </cell>
        </row>
        <row r="69">
          <cell r="B69" t="str">
            <v>39</v>
          </cell>
          <cell r="C69">
            <v>346.9</v>
          </cell>
          <cell r="E69">
            <v>2866.85</v>
          </cell>
          <cell r="F69">
            <v>3300</v>
          </cell>
        </row>
        <row r="70">
          <cell r="B70" t="str">
            <v>4</v>
          </cell>
          <cell r="C70">
            <v>28021.71</v>
          </cell>
          <cell r="E70">
            <v>2866.85</v>
          </cell>
        </row>
        <row r="71">
          <cell r="B71" t="str">
            <v>40</v>
          </cell>
          <cell r="C71">
            <v>2357.85</v>
          </cell>
          <cell r="E71">
            <v>2866.85</v>
          </cell>
          <cell r="F71">
            <v>2870</v>
          </cell>
        </row>
        <row r="72">
          <cell r="B72" t="str">
            <v>42</v>
          </cell>
          <cell r="C72">
            <v>8135.95</v>
          </cell>
          <cell r="E72">
            <v>2866.85</v>
          </cell>
          <cell r="F72">
            <v>5501.4</v>
          </cell>
        </row>
        <row r="73">
          <cell r="B73" t="str">
            <v>43</v>
          </cell>
          <cell r="D73">
            <v>4054.21</v>
          </cell>
          <cell r="E73">
            <v>2866.85</v>
          </cell>
          <cell r="F73">
            <v>4000</v>
          </cell>
        </row>
        <row r="74">
          <cell r="B74" t="str">
            <v>44</v>
          </cell>
          <cell r="C74">
            <v>194.99</v>
          </cell>
          <cell r="E74">
            <v>2866.85</v>
          </cell>
          <cell r="F74">
            <v>2829.54</v>
          </cell>
        </row>
        <row r="75">
          <cell r="B75" t="str">
            <v>45</v>
          </cell>
          <cell r="C75">
            <v>5135.95</v>
          </cell>
          <cell r="E75">
            <v>2866.85</v>
          </cell>
          <cell r="F75">
            <v>2269.1999999999998</v>
          </cell>
        </row>
        <row r="76">
          <cell r="B76" t="str">
            <v>46</v>
          </cell>
          <cell r="C76">
            <v>13323.61</v>
          </cell>
          <cell r="E76">
            <v>2866.85</v>
          </cell>
          <cell r="F76">
            <v>8445</v>
          </cell>
        </row>
        <row r="77">
          <cell r="B77" t="str">
            <v>47</v>
          </cell>
          <cell r="C77">
            <v>5501.4</v>
          </cell>
          <cell r="E77">
            <v>2866.85</v>
          </cell>
          <cell r="F77">
            <v>5501.4</v>
          </cell>
        </row>
        <row r="78">
          <cell r="B78" t="str">
            <v>49</v>
          </cell>
          <cell r="C78">
            <v>1756.41</v>
          </cell>
          <cell r="E78">
            <v>2866.85</v>
          </cell>
        </row>
        <row r="79">
          <cell r="B79" t="str">
            <v>5</v>
          </cell>
          <cell r="D79">
            <v>1982.72</v>
          </cell>
          <cell r="E79">
            <v>2866.85</v>
          </cell>
          <cell r="F79">
            <v>5400</v>
          </cell>
        </row>
        <row r="80">
          <cell r="B80" t="str">
            <v>50</v>
          </cell>
          <cell r="C80">
            <v>401.11</v>
          </cell>
          <cell r="E80">
            <v>2866.85</v>
          </cell>
          <cell r="F80">
            <v>2900</v>
          </cell>
        </row>
        <row r="81">
          <cell r="B81" t="str">
            <v>51</v>
          </cell>
          <cell r="D81">
            <v>1420.03</v>
          </cell>
          <cell r="E81">
            <v>2866.85</v>
          </cell>
          <cell r="F81">
            <v>3000</v>
          </cell>
        </row>
        <row r="82">
          <cell r="B82" t="str">
            <v>52</v>
          </cell>
          <cell r="C82">
            <v>10826.95</v>
          </cell>
          <cell r="E82">
            <v>2866.85</v>
          </cell>
        </row>
        <row r="83">
          <cell r="B83" t="str">
            <v>53</v>
          </cell>
          <cell r="D83">
            <v>3.19</v>
          </cell>
          <cell r="E83">
            <v>2866.85</v>
          </cell>
        </row>
        <row r="84">
          <cell r="B84" t="str">
            <v>54</v>
          </cell>
          <cell r="C84">
            <v>15709.3</v>
          </cell>
          <cell r="E84">
            <v>2866.85</v>
          </cell>
        </row>
        <row r="85">
          <cell r="B85" t="str">
            <v>55</v>
          </cell>
          <cell r="C85">
            <v>1934.21</v>
          </cell>
          <cell r="E85">
            <v>2866.85</v>
          </cell>
        </row>
        <row r="86">
          <cell r="B86" t="str">
            <v>56</v>
          </cell>
          <cell r="D86">
            <v>13156.19</v>
          </cell>
          <cell r="E86">
            <v>2866.85</v>
          </cell>
        </row>
        <row r="87">
          <cell r="B87" t="str">
            <v>57</v>
          </cell>
          <cell r="C87">
            <v>9070.5</v>
          </cell>
          <cell r="E87">
            <v>2866.85</v>
          </cell>
          <cell r="F87">
            <v>9070.5</v>
          </cell>
        </row>
        <row r="88">
          <cell r="B88" t="str">
            <v>58</v>
          </cell>
          <cell r="C88">
            <v>3019.81</v>
          </cell>
          <cell r="E88">
            <v>2866.85</v>
          </cell>
          <cell r="F88">
            <v>2900</v>
          </cell>
        </row>
        <row r="89">
          <cell r="B89" t="str">
            <v>6</v>
          </cell>
          <cell r="C89">
            <v>18290.11</v>
          </cell>
          <cell r="E89">
            <v>2866.85</v>
          </cell>
        </row>
        <row r="90">
          <cell r="B90" t="str">
            <v>60</v>
          </cell>
          <cell r="C90">
            <v>13309.56</v>
          </cell>
          <cell r="E90">
            <v>2866.85</v>
          </cell>
          <cell r="F90">
            <v>17000</v>
          </cell>
        </row>
        <row r="91">
          <cell r="B91" t="str">
            <v>61</v>
          </cell>
          <cell r="C91">
            <v>7974.16</v>
          </cell>
          <cell r="E91">
            <v>2866.85</v>
          </cell>
        </row>
        <row r="92">
          <cell r="B92" t="str">
            <v>62</v>
          </cell>
          <cell r="C92">
            <v>42385.06</v>
          </cell>
          <cell r="E92">
            <v>2866.85</v>
          </cell>
        </row>
        <row r="93">
          <cell r="B93" t="str">
            <v>63</v>
          </cell>
          <cell r="C93">
            <v>13138.06</v>
          </cell>
          <cell r="E93">
            <v>2866.85</v>
          </cell>
        </row>
        <row r="94">
          <cell r="B94" t="str">
            <v>64</v>
          </cell>
          <cell r="C94">
            <v>232.3</v>
          </cell>
          <cell r="E94">
            <v>2866.85</v>
          </cell>
          <cell r="F94">
            <v>3099.15</v>
          </cell>
        </row>
        <row r="95">
          <cell r="B95" t="str">
            <v>65</v>
          </cell>
          <cell r="C95">
            <v>26577.8</v>
          </cell>
          <cell r="E95">
            <v>2866.85</v>
          </cell>
        </row>
        <row r="96">
          <cell r="B96" t="str">
            <v>66</v>
          </cell>
          <cell r="C96">
            <v>232.3</v>
          </cell>
          <cell r="E96">
            <v>2866.85</v>
          </cell>
          <cell r="F96">
            <v>2866.85</v>
          </cell>
        </row>
        <row r="97">
          <cell r="B97" t="str">
            <v>67</v>
          </cell>
          <cell r="C97">
            <v>7461.36</v>
          </cell>
          <cell r="E97">
            <v>2866.85</v>
          </cell>
          <cell r="F97">
            <v>11000</v>
          </cell>
        </row>
        <row r="98">
          <cell r="B98" t="str">
            <v>68</v>
          </cell>
          <cell r="C98">
            <v>300140.15999999997</v>
          </cell>
          <cell r="E98">
            <v>2866.85</v>
          </cell>
          <cell r="F98">
            <v>2866.85</v>
          </cell>
        </row>
        <row r="99">
          <cell r="B99" t="str">
            <v>69</v>
          </cell>
          <cell r="C99">
            <v>300140.15999999997</v>
          </cell>
          <cell r="E99">
            <v>2866.85</v>
          </cell>
          <cell r="F99">
            <v>2866.85</v>
          </cell>
        </row>
        <row r="100">
          <cell r="B100" t="str">
            <v>7</v>
          </cell>
          <cell r="C100">
            <v>2866.85</v>
          </cell>
          <cell r="E100">
            <v>2866.85</v>
          </cell>
        </row>
        <row r="101">
          <cell r="B101" t="str">
            <v>70</v>
          </cell>
          <cell r="C101">
            <v>2866.85</v>
          </cell>
          <cell r="E101">
            <v>2866.85</v>
          </cell>
        </row>
        <row r="102">
          <cell r="B102" t="str">
            <v>71</v>
          </cell>
          <cell r="C102">
            <v>5501.4</v>
          </cell>
          <cell r="E102">
            <v>2866.85</v>
          </cell>
        </row>
        <row r="103">
          <cell r="B103" t="str">
            <v>73</v>
          </cell>
          <cell r="C103">
            <v>2372.21</v>
          </cell>
          <cell r="E103">
            <v>2866.85</v>
          </cell>
          <cell r="F103">
            <v>5800</v>
          </cell>
        </row>
        <row r="104">
          <cell r="B104" t="str">
            <v>74</v>
          </cell>
          <cell r="D104">
            <v>6270.71</v>
          </cell>
          <cell r="E104">
            <v>2866.85</v>
          </cell>
        </row>
        <row r="105">
          <cell r="B105" t="str">
            <v>75</v>
          </cell>
          <cell r="D105">
            <v>12244.29</v>
          </cell>
          <cell r="E105">
            <v>2866.85</v>
          </cell>
          <cell r="F105">
            <v>5733.7</v>
          </cell>
        </row>
        <row r="106">
          <cell r="B106" t="str">
            <v>76</v>
          </cell>
          <cell r="C106">
            <v>232.3</v>
          </cell>
          <cell r="E106">
            <v>2866.85</v>
          </cell>
        </row>
        <row r="107">
          <cell r="B107" t="str">
            <v>77</v>
          </cell>
          <cell r="C107">
            <v>2866.85</v>
          </cell>
          <cell r="E107">
            <v>2866.85</v>
          </cell>
        </row>
        <row r="108">
          <cell r="B108" t="str">
            <v>78</v>
          </cell>
          <cell r="D108">
            <v>12735.39</v>
          </cell>
          <cell r="E108">
            <v>2866.85</v>
          </cell>
          <cell r="F108">
            <v>2634.55</v>
          </cell>
        </row>
        <row r="109">
          <cell r="B109" t="str">
            <v>79</v>
          </cell>
          <cell r="C109">
            <v>5891.64</v>
          </cell>
          <cell r="E109">
            <v>2866.85</v>
          </cell>
        </row>
        <row r="110">
          <cell r="B110" t="str">
            <v>8</v>
          </cell>
          <cell r="C110">
            <v>232960.11</v>
          </cell>
          <cell r="E110">
            <v>2866.85</v>
          </cell>
        </row>
        <row r="111">
          <cell r="B111" t="str">
            <v>80</v>
          </cell>
          <cell r="D111">
            <v>1236.1400000000001</v>
          </cell>
          <cell r="E111">
            <v>2866.85</v>
          </cell>
          <cell r="F111">
            <v>3000</v>
          </cell>
        </row>
        <row r="112">
          <cell r="B112" t="str">
            <v>81</v>
          </cell>
          <cell r="D112">
            <v>82.06</v>
          </cell>
          <cell r="E112">
            <v>2866.85</v>
          </cell>
        </row>
        <row r="113">
          <cell r="B113" t="str">
            <v>82</v>
          </cell>
          <cell r="D113">
            <v>1654.75</v>
          </cell>
          <cell r="E113">
            <v>2866.85</v>
          </cell>
        </row>
        <row r="114">
          <cell r="B114" t="str">
            <v>83</v>
          </cell>
          <cell r="C114">
            <v>18243.349999999999</v>
          </cell>
          <cell r="E114">
            <v>2866.85</v>
          </cell>
        </row>
        <row r="115">
          <cell r="B115" t="str">
            <v>84</v>
          </cell>
          <cell r="D115">
            <v>2651.94</v>
          </cell>
          <cell r="E115">
            <v>2866.85</v>
          </cell>
        </row>
        <row r="116">
          <cell r="B116" t="str">
            <v>85</v>
          </cell>
          <cell r="C116">
            <v>6750.07</v>
          </cell>
          <cell r="E116">
            <v>2866.85</v>
          </cell>
          <cell r="F116">
            <v>7000</v>
          </cell>
        </row>
        <row r="117">
          <cell r="B117" t="str">
            <v>86</v>
          </cell>
          <cell r="D117">
            <v>21239.31</v>
          </cell>
          <cell r="E117">
            <v>2866.85</v>
          </cell>
        </row>
        <row r="118">
          <cell r="B118" t="str">
            <v>87</v>
          </cell>
          <cell r="C118">
            <v>8135.95</v>
          </cell>
          <cell r="E118">
            <v>2866.85</v>
          </cell>
        </row>
        <row r="119">
          <cell r="B119" t="str">
            <v>88</v>
          </cell>
          <cell r="C119">
            <v>158.35</v>
          </cell>
          <cell r="E119">
            <v>2866.85</v>
          </cell>
          <cell r="F119">
            <v>2635</v>
          </cell>
        </row>
        <row r="120">
          <cell r="B120" t="str">
            <v>89</v>
          </cell>
          <cell r="C120">
            <v>21308.7</v>
          </cell>
          <cell r="E120">
            <v>2866.85</v>
          </cell>
        </row>
        <row r="121">
          <cell r="B121" t="str">
            <v>9</v>
          </cell>
          <cell r="C121">
            <v>394.46</v>
          </cell>
          <cell r="E121">
            <v>2866.85</v>
          </cell>
          <cell r="F121">
            <v>2600</v>
          </cell>
        </row>
        <row r="122">
          <cell r="B122" t="str">
            <v>90</v>
          </cell>
          <cell r="C122">
            <v>5501.4</v>
          </cell>
          <cell r="E122">
            <v>2866.85</v>
          </cell>
        </row>
        <row r="123">
          <cell r="B123" t="str">
            <v>91</v>
          </cell>
          <cell r="D123">
            <v>5402.97</v>
          </cell>
          <cell r="E123">
            <v>2866.85</v>
          </cell>
          <cell r="F123">
            <v>2870</v>
          </cell>
        </row>
        <row r="124">
          <cell r="B124" t="str">
            <v>92</v>
          </cell>
          <cell r="C124">
            <v>9788.76</v>
          </cell>
          <cell r="E124">
            <v>2866.85</v>
          </cell>
        </row>
        <row r="125">
          <cell r="B125" t="str">
            <v>93</v>
          </cell>
          <cell r="C125">
            <v>232.3</v>
          </cell>
          <cell r="E125">
            <v>2866.85</v>
          </cell>
          <cell r="F125">
            <v>2634.55</v>
          </cell>
        </row>
        <row r="126">
          <cell r="B126" t="str">
            <v>94</v>
          </cell>
          <cell r="C126">
            <v>10750.55</v>
          </cell>
          <cell r="E126">
            <v>2866.85</v>
          </cell>
        </row>
        <row r="127">
          <cell r="B127" t="str">
            <v>95</v>
          </cell>
          <cell r="D127">
            <v>2898.34</v>
          </cell>
          <cell r="E127">
            <v>2866.85</v>
          </cell>
        </row>
        <row r="128">
          <cell r="B128" t="str">
            <v>96</v>
          </cell>
          <cell r="C128">
            <v>10217.76</v>
          </cell>
          <cell r="E128">
            <v>2866.85</v>
          </cell>
        </row>
        <row r="129">
          <cell r="B129" t="str">
            <v>97</v>
          </cell>
          <cell r="C129">
            <v>4911.76</v>
          </cell>
          <cell r="E129">
            <v>2866.85</v>
          </cell>
          <cell r="F129">
            <v>2866.85</v>
          </cell>
        </row>
        <row r="130">
          <cell r="B130" t="str">
            <v>98</v>
          </cell>
          <cell r="C130">
            <v>11008.76</v>
          </cell>
          <cell r="E130">
            <v>2866.85</v>
          </cell>
        </row>
        <row r="131">
          <cell r="B131" t="str">
            <v>99</v>
          </cell>
          <cell r="D131">
            <v>182.2</v>
          </cell>
          <cell r="E131">
            <v>2866.85</v>
          </cell>
          <cell r="F131">
            <v>2700</v>
          </cell>
        </row>
        <row r="132">
          <cell r="B132" t="str">
            <v>137</v>
          </cell>
          <cell r="E132">
            <v>2866.85</v>
          </cell>
        </row>
        <row r="133">
          <cell r="B133" t="str">
            <v>??? ??????!</v>
          </cell>
        </row>
        <row r="134">
          <cell r="B134" t="str">
            <v>??? ??????!</v>
          </cell>
        </row>
        <row r="135">
          <cell r="B135" t="str">
            <v>??? ??????!</v>
          </cell>
        </row>
      </sheetData>
      <sheetData sheetId="10">
        <row r="1">
          <cell r="B1" t="str">
            <v/>
          </cell>
          <cell r="C1" t="str">
            <v>Задолженность</v>
          </cell>
          <cell r="D1" t="str">
            <v>Переплата</v>
          </cell>
          <cell r="E1" t="str">
            <v>Начислено</v>
          </cell>
          <cell r="F1" t="str">
            <v>Оплачено</v>
          </cell>
        </row>
        <row r="2">
          <cell r="B2" t="str">
            <v>1</v>
          </cell>
          <cell r="D2">
            <v>10073.6</v>
          </cell>
          <cell r="E2">
            <v>2866.85</v>
          </cell>
        </row>
        <row r="3">
          <cell r="B3" t="str">
            <v>10</v>
          </cell>
          <cell r="C3">
            <v>660.81</v>
          </cell>
          <cell r="E3">
            <v>2866.85</v>
          </cell>
          <cell r="F3">
            <v>2600</v>
          </cell>
        </row>
        <row r="4">
          <cell r="B4" t="str">
            <v>100</v>
          </cell>
          <cell r="D4">
            <v>1017.15</v>
          </cell>
          <cell r="E4">
            <v>2866.85</v>
          </cell>
        </row>
        <row r="5">
          <cell r="B5" t="str">
            <v>101</v>
          </cell>
          <cell r="C5">
            <v>2867.25</v>
          </cell>
          <cell r="E5">
            <v>2866.85</v>
          </cell>
        </row>
        <row r="6">
          <cell r="B6" t="str">
            <v>102</v>
          </cell>
          <cell r="D6">
            <v>433.24</v>
          </cell>
          <cell r="E6">
            <v>2866.85</v>
          </cell>
          <cell r="F6">
            <v>6000</v>
          </cell>
        </row>
        <row r="7">
          <cell r="B7" t="str">
            <v>103</v>
          </cell>
          <cell r="D7">
            <v>6426.89</v>
          </cell>
          <cell r="E7">
            <v>2866.85</v>
          </cell>
          <cell r="F7">
            <v>8600</v>
          </cell>
        </row>
        <row r="8">
          <cell r="B8" t="str">
            <v>104</v>
          </cell>
          <cell r="E8">
            <v>2866.85</v>
          </cell>
        </row>
        <row r="9">
          <cell r="B9" t="str">
            <v>105</v>
          </cell>
          <cell r="D9">
            <v>2403.0500000000002</v>
          </cell>
          <cell r="E9">
            <v>2866.85</v>
          </cell>
        </row>
        <row r="10">
          <cell r="B10" t="str">
            <v>106</v>
          </cell>
          <cell r="C10">
            <v>13637.35</v>
          </cell>
          <cell r="E10">
            <v>2866.85</v>
          </cell>
        </row>
        <row r="11">
          <cell r="B11" t="str">
            <v>107</v>
          </cell>
          <cell r="C11">
            <v>5851.78</v>
          </cell>
          <cell r="E11">
            <v>2866.85</v>
          </cell>
          <cell r="F11">
            <v>5269.1</v>
          </cell>
        </row>
        <row r="12">
          <cell r="B12" t="str">
            <v>108</v>
          </cell>
          <cell r="D12">
            <v>4804.5</v>
          </cell>
          <cell r="E12">
            <v>2866.85</v>
          </cell>
        </row>
        <row r="13">
          <cell r="B13" t="str">
            <v>109</v>
          </cell>
          <cell r="D13">
            <v>10174.81</v>
          </cell>
          <cell r="E13">
            <v>2866.85</v>
          </cell>
          <cell r="F13">
            <v>2866.85</v>
          </cell>
        </row>
        <row r="14">
          <cell r="B14" t="str">
            <v>11</v>
          </cell>
          <cell r="D14">
            <v>503.04</v>
          </cell>
          <cell r="E14">
            <v>2866.85</v>
          </cell>
        </row>
        <row r="15">
          <cell r="B15" t="str">
            <v>110</v>
          </cell>
          <cell r="D15">
            <v>13559.79</v>
          </cell>
          <cell r="E15">
            <v>2866.85</v>
          </cell>
        </row>
        <row r="16">
          <cell r="B16" t="str">
            <v>111</v>
          </cell>
          <cell r="D16">
            <v>133.24</v>
          </cell>
          <cell r="E16">
            <v>2866.85</v>
          </cell>
        </row>
        <row r="17">
          <cell r="B17" t="str">
            <v>112</v>
          </cell>
          <cell r="D17">
            <v>2866.85</v>
          </cell>
          <cell r="E17">
            <v>2866.85</v>
          </cell>
          <cell r="F17">
            <v>2866.85</v>
          </cell>
        </row>
        <row r="18">
          <cell r="B18" t="str">
            <v>113</v>
          </cell>
          <cell r="C18">
            <v>261719.01</v>
          </cell>
          <cell r="E18">
            <v>2866.85</v>
          </cell>
        </row>
        <row r="19">
          <cell r="B19" t="str">
            <v>114</v>
          </cell>
          <cell r="C19">
            <v>3038.55</v>
          </cell>
          <cell r="E19">
            <v>2866.85</v>
          </cell>
        </row>
        <row r="20">
          <cell r="B20" t="str">
            <v>115</v>
          </cell>
          <cell r="D20">
            <v>2093.5500000000002</v>
          </cell>
          <cell r="E20">
            <v>2866.85</v>
          </cell>
        </row>
        <row r="21">
          <cell r="B21" t="str">
            <v>116</v>
          </cell>
          <cell r="D21">
            <v>2093.5500000000002</v>
          </cell>
          <cell r="E21">
            <v>2866.85</v>
          </cell>
        </row>
        <row r="22">
          <cell r="B22" t="str">
            <v>117</v>
          </cell>
          <cell r="C22">
            <v>11002.8</v>
          </cell>
          <cell r="E22">
            <v>2866.85</v>
          </cell>
        </row>
        <row r="23">
          <cell r="B23" t="str">
            <v>118</v>
          </cell>
          <cell r="C23">
            <v>11002.8</v>
          </cell>
          <cell r="E23">
            <v>2866.85</v>
          </cell>
        </row>
        <row r="24">
          <cell r="B24" t="str">
            <v>119</v>
          </cell>
          <cell r="C24">
            <v>3099.15</v>
          </cell>
          <cell r="E24">
            <v>2866.85</v>
          </cell>
        </row>
        <row r="25">
          <cell r="B25" t="str">
            <v>12</v>
          </cell>
          <cell r="C25">
            <v>16783.810000000001</v>
          </cell>
          <cell r="E25">
            <v>2866.85</v>
          </cell>
          <cell r="F25">
            <v>10000</v>
          </cell>
        </row>
        <row r="26">
          <cell r="B26" t="str">
            <v>120</v>
          </cell>
          <cell r="D26">
            <v>5054.6400000000003</v>
          </cell>
          <cell r="E26">
            <v>2866.85</v>
          </cell>
          <cell r="F26">
            <v>40000</v>
          </cell>
        </row>
        <row r="27">
          <cell r="B27" t="str">
            <v>121</v>
          </cell>
          <cell r="D27">
            <v>71.98</v>
          </cell>
          <cell r="E27">
            <v>2866.85</v>
          </cell>
        </row>
        <row r="28">
          <cell r="B28" t="str">
            <v>122</v>
          </cell>
          <cell r="C28">
            <v>14438.76</v>
          </cell>
          <cell r="E28">
            <v>2866.85</v>
          </cell>
        </row>
        <row r="29">
          <cell r="B29" t="str">
            <v>123</v>
          </cell>
          <cell r="C29">
            <v>232.3</v>
          </cell>
          <cell r="E29">
            <v>2866.85</v>
          </cell>
          <cell r="F29">
            <v>3099.15</v>
          </cell>
        </row>
        <row r="30">
          <cell r="B30" t="str">
            <v>124</v>
          </cell>
          <cell r="D30">
            <v>695.64</v>
          </cell>
          <cell r="E30">
            <v>2866.85</v>
          </cell>
          <cell r="F30">
            <v>2900</v>
          </cell>
        </row>
        <row r="31">
          <cell r="B31" t="str">
            <v>1251</v>
          </cell>
          <cell r="C31">
            <v>84763.71</v>
          </cell>
          <cell r="E31">
            <v>1911.24</v>
          </cell>
          <cell r="F31">
            <v>6982.64</v>
          </cell>
        </row>
        <row r="32">
          <cell r="B32" t="str">
            <v>1252</v>
          </cell>
          <cell r="D32">
            <v>1428.78</v>
          </cell>
          <cell r="E32">
            <v>955.62</v>
          </cell>
        </row>
        <row r="33">
          <cell r="B33" t="str">
            <v>126</v>
          </cell>
          <cell r="D33">
            <v>1309.8900000000001</v>
          </cell>
          <cell r="E33">
            <v>2866.85</v>
          </cell>
        </row>
        <row r="34">
          <cell r="B34" t="str">
            <v>127</v>
          </cell>
          <cell r="D34">
            <v>798.79</v>
          </cell>
          <cell r="E34">
            <v>2866.85</v>
          </cell>
        </row>
        <row r="35">
          <cell r="B35" t="str">
            <v>128</v>
          </cell>
          <cell r="C35">
            <v>215850.51</v>
          </cell>
          <cell r="E35">
            <v>2866.85</v>
          </cell>
        </row>
        <row r="36">
          <cell r="B36" t="str">
            <v>1291</v>
          </cell>
          <cell r="C36">
            <v>3033.75</v>
          </cell>
          <cell r="E36">
            <v>2866.85</v>
          </cell>
        </row>
        <row r="37">
          <cell r="B37" t="str">
            <v>1292</v>
          </cell>
          <cell r="C37">
            <v>1066.55</v>
          </cell>
          <cell r="E37">
            <v>2866.85</v>
          </cell>
        </row>
        <row r="38">
          <cell r="B38" t="str">
            <v>13</v>
          </cell>
          <cell r="C38">
            <v>5570.37</v>
          </cell>
          <cell r="E38">
            <v>2866.85</v>
          </cell>
        </row>
        <row r="39">
          <cell r="B39" t="str">
            <v>130</v>
          </cell>
          <cell r="C39">
            <v>3699.46</v>
          </cell>
          <cell r="E39">
            <v>2866.85</v>
          </cell>
          <cell r="F39">
            <v>10000</v>
          </cell>
        </row>
        <row r="40">
          <cell r="B40" t="str">
            <v>131</v>
          </cell>
          <cell r="C40">
            <v>5027.6099999999997</v>
          </cell>
          <cell r="E40">
            <v>2866.85</v>
          </cell>
          <cell r="F40">
            <v>3000</v>
          </cell>
        </row>
        <row r="41">
          <cell r="B41" t="str">
            <v>132</v>
          </cell>
          <cell r="C41">
            <v>19765.650000000001</v>
          </cell>
          <cell r="E41">
            <v>2866.85</v>
          </cell>
        </row>
        <row r="42">
          <cell r="B42" t="str">
            <v>133</v>
          </cell>
          <cell r="C42">
            <v>5612.56</v>
          </cell>
          <cell r="E42">
            <v>2866.85</v>
          </cell>
        </row>
        <row r="43">
          <cell r="B43" t="str">
            <v>134</v>
          </cell>
          <cell r="D43">
            <v>10050.39</v>
          </cell>
          <cell r="E43">
            <v>2866.85</v>
          </cell>
        </row>
        <row r="44">
          <cell r="B44" t="str">
            <v>135</v>
          </cell>
          <cell r="C44">
            <v>3765.87</v>
          </cell>
          <cell r="E44">
            <v>2866.85</v>
          </cell>
        </row>
        <row r="45">
          <cell r="B45" t="str">
            <v>136</v>
          </cell>
          <cell r="C45">
            <v>11002.8</v>
          </cell>
          <cell r="E45">
            <v>2866.85</v>
          </cell>
        </row>
        <row r="46">
          <cell r="B46" t="str">
            <v>14</v>
          </cell>
          <cell r="C46">
            <v>3906.45</v>
          </cell>
          <cell r="E46">
            <v>2866.85</v>
          </cell>
          <cell r="F46">
            <v>7000</v>
          </cell>
        </row>
        <row r="47">
          <cell r="B47" t="str">
            <v>15</v>
          </cell>
          <cell r="C47">
            <v>3040.11</v>
          </cell>
          <cell r="E47">
            <v>2866.85</v>
          </cell>
          <cell r="F47">
            <v>2866.85</v>
          </cell>
        </row>
        <row r="48">
          <cell r="B48" t="str">
            <v>16</v>
          </cell>
          <cell r="D48">
            <v>20699.54</v>
          </cell>
          <cell r="E48">
            <v>2866.85</v>
          </cell>
          <cell r="F48">
            <v>3000</v>
          </cell>
        </row>
        <row r="49">
          <cell r="B49" t="str">
            <v>18</v>
          </cell>
          <cell r="C49">
            <v>5733.7</v>
          </cell>
          <cell r="E49">
            <v>2866.85</v>
          </cell>
        </row>
        <row r="50">
          <cell r="B50" t="str">
            <v>19</v>
          </cell>
          <cell r="D50">
            <v>294.04000000000002</v>
          </cell>
          <cell r="E50">
            <v>2866.85</v>
          </cell>
        </row>
        <row r="51">
          <cell r="B51" t="str">
            <v>2</v>
          </cell>
          <cell r="E51">
            <v>2866.85</v>
          </cell>
          <cell r="F51">
            <v>2866.85</v>
          </cell>
        </row>
        <row r="52">
          <cell r="B52" t="str">
            <v>21</v>
          </cell>
          <cell r="D52">
            <v>8600.5499999999993</v>
          </cell>
          <cell r="E52">
            <v>2866.85</v>
          </cell>
        </row>
        <row r="53">
          <cell r="B53" t="str">
            <v>22</v>
          </cell>
          <cell r="C53">
            <v>10349.81</v>
          </cell>
          <cell r="E53">
            <v>2866.85</v>
          </cell>
        </row>
        <row r="54">
          <cell r="B54" t="str">
            <v>23</v>
          </cell>
          <cell r="C54">
            <v>11789.81</v>
          </cell>
          <cell r="E54">
            <v>2866.85</v>
          </cell>
          <cell r="F54">
            <v>11800</v>
          </cell>
        </row>
        <row r="55">
          <cell r="B55" t="str">
            <v>25</v>
          </cell>
          <cell r="C55">
            <v>2175.5500000000002</v>
          </cell>
          <cell r="E55">
            <v>2866.85</v>
          </cell>
          <cell r="F55">
            <v>6000</v>
          </cell>
        </row>
        <row r="56">
          <cell r="B56" t="str">
            <v>26</v>
          </cell>
          <cell r="D56">
            <v>2177.15</v>
          </cell>
          <cell r="E56">
            <v>2866.85</v>
          </cell>
        </row>
        <row r="57">
          <cell r="B57" t="str">
            <v>27</v>
          </cell>
          <cell r="C57">
            <v>831.07</v>
          </cell>
          <cell r="E57">
            <v>2866.85</v>
          </cell>
          <cell r="F57">
            <v>2635</v>
          </cell>
        </row>
        <row r="58">
          <cell r="B58" t="str">
            <v>28</v>
          </cell>
          <cell r="C58">
            <v>3051.95</v>
          </cell>
          <cell r="E58">
            <v>2866.85</v>
          </cell>
          <cell r="F58">
            <v>12000</v>
          </cell>
        </row>
        <row r="59">
          <cell r="B59" t="str">
            <v>29</v>
          </cell>
          <cell r="C59">
            <v>10906.2</v>
          </cell>
          <cell r="E59">
            <v>2866.85</v>
          </cell>
        </row>
        <row r="60">
          <cell r="B60" t="str">
            <v>3</v>
          </cell>
          <cell r="C60">
            <v>8143.96</v>
          </cell>
          <cell r="E60">
            <v>2866.85</v>
          </cell>
        </row>
        <row r="61">
          <cell r="B61" t="str">
            <v>31</v>
          </cell>
          <cell r="C61">
            <v>8341</v>
          </cell>
          <cell r="E61">
            <v>2866.85</v>
          </cell>
        </row>
        <row r="62">
          <cell r="B62" t="str">
            <v>32</v>
          </cell>
          <cell r="E62">
            <v>2866.85</v>
          </cell>
          <cell r="F62">
            <v>2866.85</v>
          </cell>
        </row>
        <row r="63">
          <cell r="B63" t="str">
            <v>33</v>
          </cell>
          <cell r="E63">
            <v>2866.85</v>
          </cell>
          <cell r="F63">
            <v>2866.85</v>
          </cell>
        </row>
        <row r="64">
          <cell r="B64" t="str">
            <v>34</v>
          </cell>
          <cell r="C64">
            <v>2866.45</v>
          </cell>
          <cell r="E64">
            <v>2866.85</v>
          </cell>
        </row>
        <row r="65">
          <cell r="B65" t="str">
            <v>35</v>
          </cell>
          <cell r="C65">
            <v>11.66</v>
          </cell>
          <cell r="E65">
            <v>2866.85</v>
          </cell>
          <cell r="F65">
            <v>3500</v>
          </cell>
        </row>
        <row r="66">
          <cell r="B66" t="str">
            <v>36</v>
          </cell>
          <cell r="C66">
            <v>10501.36</v>
          </cell>
          <cell r="E66">
            <v>2866.85</v>
          </cell>
        </row>
        <row r="67">
          <cell r="B67" t="str">
            <v>37</v>
          </cell>
          <cell r="C67">
            <v>17459.91</v>
          </cell>
          <cell r="E67">
            <v>2866.85</v>
          </cell>
        </row>
        <row r="68">
          <cell r="B68" t="str">
            <v>38</v>
          </cell>
          <cell r="E68">
            <v>2866.85</v>
          </cell>
        </row>
        <row r="69">
          <cell r="B69" t="str">
            <v>39</v>
          </cell>
          <cell r="D69">
            <v>86.25</v>
          </cell>
          <cell r="E69">
            <v>2866.85</v>
          </cell>
          <cell r="F69">
            <v>3500</v>
          </cell>
        </row>
        <row r="70">
          <cell r="B70" t="str">
            <v>4</v>
          </cell>
          <cell r="C70">
            <v>30888.560000000001</v>
          </cell>
          <cell r="E70">
            <v>2866.85</v>
          </cell>
        </row>
        <row r="71">
          <cell r="B71" t="str">
            <v>40</v>
          </cell>
          <cell r="C71">
            <v>2354.6999999999998</v>
          </cell>
          <cell r="E71">
            <v>2866.85</v>
          </cell>
          <cell r="F71">
            <v>2870</v>
          </cell>
        </row>
        <row r="72">
          <cell r="B72" t="str">
            <v>42</v>
          </cell>
          <cell r="C72">
            <v>5501.4</v>
          </cell>
          <cell r="E72">
            <v>2866.85</v>
          </cell>
        </row>
        <row r="73">
          <cell r="B73" t="str">
            <v>43</v>
          </cell>
          <cell r="D73">
            <v>5187.3599999999997</v>
          </cell>
          <cell r="E73">
            <v>2866.85</v>
          </cell>
          <cell r="F73">
            <v>4000</v>
          </cell>
        </row>
        <row r="74">
          <cell r="B74" t="str">
            <v>44</v>
          </cell>
          <cell r="C74">
            <v>232.3</v>
          </cell>
          <cell r="E74">
            <v>2866.85</v>
          </cell>
        </row>
        <row r="75">
          <cell r="B75" t="str">
            <v>45</v>
          </cell>
          <cell r="C75">
            <v>5733.6</v>
          </cell>
          <cell r="E75">
            <v>2866.85</v>
          </cell>
          <cell r="F75">
            <v>2866.85</v>
          </cell>
        </row>
        <row r="76">
          <cell r="B76" t="str">
            <v>46</v>
          </cell>
          <cell r="C76">
            <v>7745.46</v>
          </cell>
          <cell r="E76">
            <v>2866.85</v>
          </cell>
        </row>
        <row r="77">
          <cell r="B77" t="str">
            <v>47</v>
          </cell>
          <cell r="C77">
            <v>2866.85</v>
          </cell>
          <cell r="E77">
            <v>2866.85</v>
          </cell>
        </row>
        <row r="78">
          <cell r="B78" t="str">
            <v>49</v>
          </cell>
          <cell r="C78">
            <v>4623.26</v>
          </cell>
          <cell r="E78">
            <v>2866.85</v>
          </cell>
          <cell r="F78">
            <v>8000</v>
          </cell>
        </row>
        <row r="79">
          <cell r="B79" t="str">
            <v>5</v>
          </cell>
          <cell r="D79">
            <v>4515.87</v>
          </cell>
          <cell r="E79">
            <v>2866.85</v>
          </cell>
        </row>
        <row r="80">
          <cell r="B80" t="str">
            <v>50</v>
          </cell>
          <cell r="C80">
            <v>367.96</v>
          </cell>
          <cell r="E80">
            <v>2866.85</v>
          </cell>
          <cell r="F80">
            <v>2900</v>
          </cell>
        </row>
        <row r="81">
          <cell r="B81" t="str">
            <v>51</v>
          </cell>
          <cell r="D81">
            <v>1553.18</v>
          </cell>
          <cell r="E81">
            <v>2866.85</v>
          </cell>
          <cell r="F81">
            <v>3000</v>
          </cell>
        </row>
        <row r="82">
          <cell r="B82" t="str">
            <v>52</v>
          </cell>
          <cell r="C82">
            <v>13693.8</v>
          </cell>
          <cell r="E82">
            <v>2866.85</v>
          </cell>
        </row>
        <row r="83">
          <cell r="B83" t="str">
            <v>53</v>
          </cell>
          <cell r="C83">
            <v>2863.66</v>
          </cell>
          <cell r="E83">
            <v>2866.85</v>
          </cell>
          <cell r="F83">
            <v>2900</v>
          </cell>
        </row>
        <row r="84">
          <cell r="B84" t="str">
            <v>54</v>
          </cell>
          <cell r="C84">
            <v>18576.150000000001</v>
          </cell>
          <cell r="E84">
            <v>2866.85</v>
          </cell>
        </row>
        <row r="85">
          <cell r="B85" t="str">
            <v>55</v>
          </cell>
          <cell r="C85">
            <v>4801.0600000000004</v>
          </cell>
          <cell r="E85">
            <v>2866.85</v>
          </cell>
        </row>
        <row r="86">
          <cell r="B86" t="str">
            <v>56</v>
          </cell>
          <cell r="D86">
            <v>10289.34</v>
          </cell>
          <cell r="E86">
            <v>2866.85</v>
          </cell>
        </row>
        <row r="87">
          <cell r="B87" t="str">
            <v>57</v>
          </cell>
          <cell r="C87">
            <v>2866.85</v>
          </cell>
          <cell r="E87">
            <v>2866.85</v>
          </cell>
        </row>
        <row r="88">
          <cell r="B88" t="str">
            <v>58</v>
          </cell>
          <cell r="C88">
            <v>2986.66</v>
          </cell>
          <cell r="E88">
            <v>2866.85</v>
          </cell>
          <cell r="F88">
            <v>2900</v>
          </cell>
        </row>
        <row r="89">
          <cell r="B89" t="str">
            <v>6</v>
          </cell>
          <cell r="C89">
            <v>21156.959999999999</v>
          </cell>
          <cell r="E89">
            <v>2866.85</v>
          </cell>
          <cell r="F89">
            <v>5300</v>
          </cell>
        </row>
        <row r="90">
          <cell r="B90" t="str">
            <v>60</v>
          </cell>
          <cell r="D90">
            <v>823.59</v>
          </cell>
          <cell r="E90">
            <v>2866.85</v>
          </cell>
        </row>
        <row r="91">
          <cell r="B91" t="str">
            <v>61</v>
          </cell>
          <cell r="C91">
            <v>10841.01</v>
          </cell>
          <cell r="E91">
            <v>2866.85</v>
          </cell>
          <cell r="F91">
            <v>11600</v>
          </cell>
        </row>
        <row r="92">
          <cell r="B92" t="str">
            <v>62</v>
          </cell>
          <cell r="C92">
            <v>45251.91</v>
          </cell>
          <cell r="E92">
            <v>2866.85</v>
          </cell>
        </row>
        <row r="93">
          <cell r="B93" t="str">
            <v>63</v>
          </cell>
          <cell r="C93">
            <v>16004.91</v>
          </cell>
          <cell r="E93">
            <v>2866.85</v>
          </cell>
        </row>
        <row r="94">
          <cell r="B94" t="str">
            <v>64</v>
          </cell>
          <cell r="E94">
            <v>2866.85</v>
          </cell>
          <cell r="F94">
            <v>2866.85</v>
          </cell>
        </row>
        <row r="95">
          <cell r="B95" t="str">
            <v>65</v>
          </cell>
          <cell r="C95">
            <v>29444.65</v>
          </cell>
          <cell r="E95">
            <v>2866.85</v>
          </cell>
        </row>
        <row r="96">
          <cell r="B96" t="str">
            <v>66</v>
          </cell>
          <cell r="C96">
            <v>232.3</v>
          </cell>
          <cell r="E96">
            <v>2866.85</v>
          </cell>
          <cell r="F96">
            <v>2866.85</v>
          </cell>
        </row>
        <row r="97">
          <cell r="B97" t="str">
            <v>67</v>
          </cell>
          <cell r="D97">
            <v>671.79</v>
          </cell>
          <cell r="E97">
            <v>2866.85</v>
          </cell>
        </row>
        <row r="98">
          <cell r="B98" t="str">
            <v>68</v>
          </cell>
          <cell r="C98">
            <v>300140.15999999997</v>
          </cell>
          <cell r="E98">
            <v>2866.85</v>
          </cell>
          <cell r="F98">
            <v>2866.85</v>
          </cell>
        </row>
        <row r="99">
          <cell r="B99" t="str">
            <v>69</v>
          </cell>
          <cell r="C99">
            <v>300140.15999999997</v>
          </cell>
          <cell r="E99">
            <v>2866.85</v>
          </cell>
          <cell r="F99">
            <v>2866.85</v>
          </cell>
        </row>
        <row r="100">
          <cell r="B100" t="str">
            <v>7</v>
          </cell>
          <cell r="C100">
            <v>5733.7</v>
          </cell>
          <cell r="E100">
            <v>2866.85</v>
          </cell>
          <cell r="F100">
            <v>16808</v>
          </cell>
        </row>
        <row r="101">
          <cell r="B101" t="str">
            <v>70</v>
          </cell>
          <cell r="C101">
            <v>5733.7</v>
          </cell>
          <cell r="E101">
            <v>2866.85</v>
          </cell>
          <cell r="F101">
            <v>5733.7</v>
          </cell>
        </row>
        <row r="102">
          <cell r="B102" t="str">
            <v>71</v>
          </cell>
          <cell r="C102">
            <v>8368.25</v>
          </cell>
          <cell r="E102">
            <v>2866.85</v>
          </cell>
        </row>
        <row r="103">
          <cell r="B103" t="str">
            <v>73</v>
          </cell>
          <cell r="D103">
            <v>560.94000000000005</v>
          </cell>
          <cell r="E103">
            <v>2866.85</v>
          </cell>
        </row>
        <row r="104">
          <cell r="B104" t="str">
            <v>74</v>
          </cell>
          <cell r="D104">
            <v>3403.86</v>
          </cell>
          <cell r="E104">
            <v>2866.85</v>
          </cell>
        </row>
        <row r="105">
          <cell r="B105" t="str">
            <v>75</v>
          </cell>
          <cell r="D105">
            <v>15111.14</v>
          </cell>
          <cell r="E105">
            <v>2866.85</v>
          </cell>
        </row>
        <row r="106">
          <cell r="B106" t="str">
            <v>76</v>
          </cell>
          <cell r="C106">
            <v>3099.15</v>
          </cell>
          <cell r="E106">
            <v>2866.85</v>
          </cell>
        </row>
        <row r="107">
          <cell r="B107" t="str">
            <v>77</v>
          </cell>
          <cell r="C107">
            <v>5733.7</v>
          </cell>
          <cell r="E107">
            <v>2866.85</v>
          </cell>
          <cell r="F107">
            <v>5733.7</v>
          </cell>
        </row>
        <row r="108">
          <cell r="B108" t="str">
            <v>78</v>
          </cell>
          <cell r="D108">
            <v>12503.09</v>
          </cell>
          <cell r="E108">
            <v>2866.85</v>
          </cell>
          <cell r="F108">
            <v>3099.15</v>
          </cell>
        </row>
        <row r="109">
          <cell r="B109" t="str">
            <v>79</v>
          </cell>
          <cell r="C109">
            <v>8758.49</v>
          </cell>
          <cell r="E109">
            <v>2866.85</v>
          </cell>
        </row>
        <row r="110">
          <cell r="B110" t="str">
            <v>8</v>
          </cell>
          <cell r="C110">
            <v>235826.96</v>
          </cell>
          <cell r="E110">
            <v>2866.85</v>
          </cell>
        </row>
        <row r="111">
          <cell r="B111" t="str">
            <v>80</v>
          </cell>
          <cell r="D111">
            <v>1369.29</v>
          </cell>
          <cell r="E111">
            <v>2866.85</v>
          </cell>
          <cell r="F111">
            <v>3000</v>
          </cell>
        </row>
        <row r="112">
          <cell r="B112" t="str">
            <v>81</v>
          </cell>
          <cell r="C112">
            <v>2784.79</v>
          </cell>
          <cell r="E112">
            <v>2866.85</v>
          </cell>
          <cell r="F112">
            <v>10000</v>
          </cell>
        </row>
        <row r="113">
          <cell r="B113" t="str">
            <v>82</v>
          </cell>
          <cell r="C113">
            <v>1212.0999999999999</v>
          </cell>
          <cell r="E113">
            <v>2866.85</v>
          </cell>
        </row>
        <row r="114">
          <cell r="B114" t="str">
            <v>83</v>
          </cell>
          <cell r="C114">
            <v>21110.2</v>
          </cell>
          <cell r="E114">
            <v>2866.85</v>
          </cell>
        </row>
        <row r="115">
          <cell r="B115" t="str">
            <v>84</v>
          </cell>
          <cell r="C115">
            <v>214.91</v>
          </cell>
          <cell r="E115">
            <v>2866.85</v>
          </cell>
        </row>
        <row r="116">
          <cell r="B116" t="str">
            <v>85</v>
          </cell>
          <cell r="C116">
            <v>2616.92</v>
          </cell>
          <cell r="E116">
            <v>2866.85</v>
          </cell>
        </row>
        <row r="117">
          <cell r="B117" t="str">
            <v>86</v>
          </cell>
          <cell r="D117">
            <v>18372.46</v>
          </cell>
          <cell r="E117">
            <v>2866.85</v>
          </cell>
        </row>
        <row r="118">
          <cell r="B118" t="str">
            <v>87</v>
          </cell>
          <cell r="C118">
            <v>11002.8</v>
          </cell>
          <cell r="E118">
            <v>2866.85</v>
          </cell>
        </row>
        <row r="119">
          <cell r="B119" t="str">
            <v>88</v>
          </cell>
          <cell r="C119">
            <v>390.2</v>
          </cell>
          <cell r="E119">
            <v>2866.85</v>
          </cell>
          <cell r="F119">
            <v>2635</v>
          </cell>
        </row>
        <row r="120">
          <cell r="B120" t="str">
            <v>89</v>
          </cell>
          <cell r="C120">
            <v>24175.55</v>
          </cell>
          <cell r="E120">
            <v>2866.85</v>
          </cell>
        </row>
        <row r="121">
          <cell r="B121" t="str">
            <v>9</v>
          </cell>
          <cell r="C121">
            <v>661.31</v>
          </cell>
          <cell r="E121">
            <v>2866.85</v>
          </cell>
          <cell r="F121">
            <v>2600</v>
          </cell>
        </row>
        <row r="122">
          <cell r="B122" t="str">
            <v>90</v>
          </cell>
          <cell r="C122">
            <v>8368.25</v>
          </cell>
          <cell r="E122">
            <v>2866.85</v>
          </cell>
          <cell r="F122">
            <v>8368.25</v>
          </cell>
        </row>
        <row r="123">
          <cell r="B123" t="str">
            <v>91</v>
          </cell>
          <cell r="D123">
            <v>5406.12</v>
          </cell>
          <cell r="E123">
            <v>2866.85</v>
          </cell>
          <cell r="F123">
            <v>2870</v>
          </cell>
        </row>
        <row r="124">
          <cell r="B124" t="str">
            <v>92</v>
          </cell>
          <cell r="C124">
            <v>12655.61</v>
          </cell>
          <cell r="E124">
            <v>2866.85</v>
          </cell>
        </row>
        <row r="125">
          <cell r="B125" t="str">
            <v>93</v>
          </cell>
          <cell r="C125">
            <v>464.6</v>
          </cell>
          <cell r="E125">
            <v>2866.85</v>
          </cell>
          <cell r="F125">
            <v>2634.55</v>
          </cell>
        </row>
        <row r="126">
          <cell r="B126" t="str">
            <v>94</v>
          </cell>
          <cell r="C126">
            <v>13617.4</v>
          </cell>
          <cell r="E126">
            <v>2866.85</v>
          </cell>
        </row>
        <row r="127">
          <cell r="B127" t="str">
            <v>95</v>
          </cell>
          <cell r="D127">
            <v>31.49</v>
          </cell>
          <cell r="E127">
            <v>2866.85</v>
          </cell>
          <cell r="F127">
            <v>2867</v>
          </cell>
        </row>
        <row r="128">
          <cell r="B128" t="str">
            <v>96</v>
          </cell>
          <cell r="C128">
            <v>13084.61</v>
          </cell>
          <cell r="E128">
            <v>2866.85</v>
          </cell>
          <cell r="F128">
            <v>15000</v>
          </cell>
        </row>
        <row r="129">
          <cell r="B129" t="str">
            <v>97</v>
          </cell>
          <cell r="C129">
            <v>4911.76</v>
          </cell>
          <cell r="E129">
            <v>2866.85</v>
          </cell>
        </row>
        <row r="130">
          <cell r="B130" t="str">
            <v>98</v>
          </cell>
          <cell r="C130">
            <v>13875.61</v>
          </cell>
          <cell r="E130">
            <v>2866.85</v>
          </cell>
          <cell r="F130">
            <v>15000</v>
          </cell>
        </row>
        <row r="131">
          <cell r="B131" t="str">
            <v>99</v>
          </cell>
          <cell r="D131">
            <v>15.35</v>
          </cell>
          <cell r="E131">
            <v>2866.85</v>
          </cell>
          <cell r="F131">
            <v>2700</v>
          </cell>
        </row>
        <row r="132">
          <cell r="B132" t="str">
            <v>137</v>
          </cell>
          <cell r="E132">
            <v>2866.85</v>
          </cell>
        </row>
        <row r="133">
          <cell r="B133" t="str">
            <v>??? ??????!</v>
          </cell>
        </row>
        <row r="134">
          <cell r="B134" t="str">
            <v>??? ??????!</v>
          </cell>
        </row>
      </sheetData>
      <sheetData sheetId="11">
        <row r="1">
          <cell r="B1" t="str">
            <v/>
          </cell>
          <cell r="C1" t="str">
            <v>Задолженность</v>
          </cell>
          <cell r="D1" t="str">
            <v>Переплата</v>
          </cell>
          <cell r="E1" t="str">
            <v>Начислено</v>
          </cell>
          <cell r="F1" t="str">
            <v>Оплачено</v>
          </cell>
        </row>
        <row r="2">
          <cell r="B2" t="str">
            <v>1</v>
          </cell>
          <cell r="D2">
            <v>7206.75</v>
          </cell>
          <cell r="E2">
            <v>2866.85</v>
          </cell>
        </row>
        <row r="3">
          <cell r="B3" t="str">
            <v>10</v>
          </cell>
          <cell r="C3">
            <v>927.66</v>
          </cell>
          <cell r="E3">
            <v>2866.85</v>
          </cell>
          <cell r="F3">
            <v>2800</v>
          </cell>
        </row>
        <row r="4">
          <cell r="B4" t="str">
            <v>100</v>
          </cell>
          <cell r="C4">
            <v>1849.7</v>
          </cell>
          <cell r="E4">
            <v>2866.85</v>
          </cell>
        </row>
        <row r="5">
          <cell r="B5" t="str">
            <v>101</v>
          </cell>
          <cell r="C5">
            <v>5734.1</v>
          </cell>
          <cell r="E5">
            <v>2866.85</v>
          </cell>
          <cell r="F5">
            <v>8600.9500000000007</v>
          </cell>
        </row>
        <row r="6">
          <cell r="B6" t="str">
            <v>102</v>
          </cell>
          <cell r="D6">
            <v>3566.39</v>
          </cell>
          <cell r="E6">
            <v>2866.85</v>
          </cell>
        </row>
        <row r="7">
          <cell r="B7" t="str">
            <v>103</v>
          </cell>
          <cell r="D7">
            <v>12160.04</v>
          </cell>
          <cell r="E7">
            <v>2866.85</v>
          </cell>
        </row>
        <row r="8">
          <cell r="B8" t="str">
            <v>104</v>
          </cell>
          <cell r="C8">
            <v>2866.85</v>
          </cell>
          <cell r="E8">
            <v>2866.85</v>
          </cell>
          <cell r="F8">
            <v>5733.7</v>
          </cell>
        </row>
        <row r="9">
          <cell r="B9" t="str">
            <v>105</v>
          </cell>
          <cell r="C9">
            <v>463.8</v>
          </cell>
          <cell r="E9">
            <v>2866.85</v>
          </cell>
          <cell r="F9">
            <v>6197.5</v>
          </cell>
        </row>
        <row r="10">
          <cell r="B10" t="str">
            <v>106</v>
          </cell>
          <cell r="C10">
            <v>16504.2</v>
          </cell>
          <cell r="E10">
            <v>2866.85</v>
          </cell>
          <cell r="F10">
            <v>20000</v>
          </cell>
        </row>
        <row r="11">
          <cell r="B11" t="str">
            <v>107</v>
          </cell>
          <cell r="C11">
            <v>3449.53</v>
          </cell>
          <cell r="E11">
            <v>2866.85</v>
          </cell>
          <cell r="F11">
            <v>6316.38</v>
          </cell>
        </row>
        <row r="12">
          <cell r="B12" t="str">
            <v>108</v>
          </cell>
          <cell r="D12">
            <v>1937.65</v>
          </cell>
          <cell r="E12">
            <v>2866.85</v>
          </cell>
        </row>
        <row r="13">
          <cell r="B13" t="str">
            <v>109</v>
          </cell>
          <cell r="D13">
            <v>10174.81</v>
          </cell>
          <cell r="E13">
            <v>2866.85</v>
          </cell>
          <cell r="F13">
            <v>2866.85</v>
          </cell>
        </row>
        <row r="14">
          <cell r="B14" t="str">
            <v>11</v>
          </cell>
          <cell r="C14">
            <v>2363.81</v>
          </cell>
          <cell r="E14">
            <v>2866.85</v>
          </cell>
        </row>
        <row r="15">
          <cell r="B15" t="str">
            <v>110</v>
          </cell>
          <cell r="D15">
            <v>10692.94</v>
          </cell>
          <cell r="E15">
            <v>2866.85</v>
          </cell>
          <cell r="F15">
            <v>8600</v>
          </cell>
        </row>
        <row r="16">
          <cell r="B16" t="str">
            <v>111</v>
          </cell>
          <cell r="C16">
            <v>2733.61</v>
          </cell>
          <cell r="E16">
            <v>2866.85</v>
          </cell>
          <cell r="F16">
            <v>3000</v>
          </cell>
        </row>
        <row r="17">
          <cell r="B17" t="str">
            <v>112</v>
          </cell>
          <cell r="D17">
            <v>2866.85</v>
          </cell>
          <cell r="E17">
            <v>2866.85</v>
          </cell>
          <cell r="F17">
            <v>2866.85</v>
          </cell>
        </row>
        <row r="18">
          <cell r="B18" t="str">
            <v>113</v>
          </cell>
          <cell r="C18">
            <v>264585.86</v>
          </cell>
          <cell r="E18">
            <v>2866.85</v>
          </cell>
        </row>
        <row r="19">
          <cell r="B19" t="str">
            <v>114</v>
          </cell>
          <cell r="C19">
            <v>5905.4</v>
          </cell>
          <cell r="E19">
            <v>2866.85</v>
          </cell>
        </row>
        <row r="20">
          <cell r="B20" t="str">
            <v>115</v>
          </cell>
          <cell r="C20">
            <v>773.3</v>
          </cell>
          <cell r="E20">
            <v>2866.85</v>
          </cell>
        </row>
        <row r="21">
          <cell r="B21" t="str">
            <v>116</v>
          </cell>
          <cell r="C21">
            <v>773.3</v>
          </cell>
          <cell r="E21">
            <v>2866.85</v>
          </cell>
        </row>
        <row r="22">
          <cell r="B22" t="str">
            <v>117</v>
          </cell>
          <cell r="C22">
            <v>13869.65</v>
          </cell>
          <cell r="E22">
            <v>2866.85</v>
          </cell>
        </row>
        <row r="23">
          <cell r="B23" t="str">
            <v>118</v>
          </cell>
          <cell r="C23">
            <v>13869.65</v>
          </cell>
          <cell r="E23">
            <v>2866.85</v>
          </cell>
        </row>
        <row r="24">
          <cell r="B24" t="str">
            <v>119</v>
          </cell>
          <cell r="C24">
            <v>5966</v>
          </cell>
          <cell r="E24">
            <v>2866.85</v>
          </cell>
          <cell r="F24">
            <v>2634.55</v>
          </cell>
        </row>
        <row r="25">
          <cell r="B25" t="str">
            <v>12</v>
          </cell>
          <cell r="C25">
            <v>9650.66</v>
          </cell>
          <cell r="E25">
            <v>2866.85</v>
          </cell>
        </row>
        <row r="26">
          <cell r="B26" t="str">
            <v>120</v>
          </cell>
          <cell r="D26">
            <v>42187.79</v>
          </cell>
          <cell r="E26">
            <v>2866.85</v>
          </cell>
        </row>
        <row r="27">
          <cell r="B27" t="str">
            <v>121</v>
          </cell>
          <cell r="C27">
            <v>2794.87</v>
          </cell>
          <cell r="E27">
            <v>2866.85</v>
          </cell>
          <cell r="F27">
            <v>3000</v>
          </cell>
        </row>
        <row r="28">
          <cell r="B28" t="str">
            <v>122</v>
          </cell>
          <cell r="C28">
            <v>17305.61</v>
          </cell>
          <cell r="E28">
            <v>2866.85</v>
          </cell>
        </row>
        <row r="29">
          <cell r="B29" t="str">
            <v>123</v>
          </cell>
          <cell r="E29">
            <v>2866.85</v>
          </cell>
          <cell r="F29">
            <v>2866.85</v>
          </cell>
        </row>
        <row r="30">
          <cell r="B30" t="str">
            <v>124</v>
          </cell>
          <cell r="D30">
            <v>728.79</v>
          </cell>
          <cell r="E30">
            <v>2866.85</v>
          </cell>
        </row>
        <row r="31">
          <cell r="B31" t="str">
            <v>1251</v>
          </cell>
          <cell r="C31">
            <v>79692.31</v>
          </cell>
          <cell r="E31">
            <v>1911.24</v>
          </cell>
          <cell r="F31">
            <v>6982.64</v>
          </cell>
        </row>
        <row r="32">
          <cell r="B32" t="str">
            <v>1252</v>
          </cell>
          <cell r="D32">
            <v>473.16</v>
          </cell>
          <cell r="E32">
            <v>955.62</v>
          </cell>
        </row>
        <row r="33">
          <cell r="B33" t="str">
            <v>126</v>
          </cell>
          <cell r="C33">
            <v>1556.96</v>
          </cell>
          <cell r="E33">
            <v>2866.85</v>
          </cell>
        </row>
        <row r="34">
          <cell r="B34" t="str">
            <v>127</v>
          </cell>
          <cell r="C34">
            <v>2068.06</v>
          </cell>
          <cell r="E34">
            <v>2866.85</v>
          </cell>
          <cell r="F34">
            <v>5500</v>
          </cell>
        </row>
        <row r="35">
          <cell r="B35" t="str">
            <v>128</v>
          </cell>
          <cell r="C35">
            <v>218717.36</v>
          </cell>
          <cell r="E35">
            <v>2866.85</v>
          </cell>
        </row>
        <row r="36">
          <cell r="B36" t="str">
            <v>1291</v>
          </cell>
          <cell r="C36">
            <v>5900.6</v>
          </cell>
          <cell r="E36">
            <v>2866.85</v>
          </cell>
        </row>
        <row r="37">
          <cell r="B37" t="str">
            <v>1292</v>
          </cell>
          <cell r="C37">
            <v>3933.4</v>
          </cell>
          <cell r="E37">
            <v>2866.85</v>
          </cell>
        </row>
        <row r="38">
          <cell r="B38" t="str">
            <v>13</v>
          </cell>
          <cell r="C38">
            <v>8437.2199999999993</v>
          </cell>
          <cell r="E38">
            <v>2866.85</v>
          </cell>
          <cell r="F38">
            <v>8500</v>
          </cell>
        </row>
        <row r="39">
          <cell r="B39" t="str">
            <v>130</v>
          </cell>
          <cell r="D39">
            <v>3433.69</v>
          </cell>
          <cell r="E39">
            <v>2866.85</v>
          </cell>
        </row>
        <row r="40">
          <cell r="B40" t="str">
            <v>131</v>
          </cell>
          <cell r="C40">
            <v>4894.46</v>
          </cell>
          <cell r="E40">
            <v>2866.85</v>
          </cell>
        </row>
        <row r="41">
          <cell r="B41" t="str">
            <v>132</v>
          </cell>
          <cell r="C41">
            <v>22632.5</v>
          </cell>
          <cell r="E41">
            <v>2866.85</v>
          </cell>
        </row>
        <row r="42">
          <cell r="B42" t="str">
            <v>133</v>
          </cell>
          <cell r="C42">
            <v>8479.41</v>
          </cell>
          <cell r="E42">
            <v>2866.85</v>
          </cell>
        </row>
        <row r="43">
          <cell r="B43" t="str">
            <v>134</v>
          </cell>
          <cell r="D43">
            <v>7183.54</v>
          </cell>
          <cell r="E43">
            <v>2866.85</v>
          </cell>
        </row>
        <row r="44">
          <cell r="B44" t="str">
            <v>135</v>
          </cell>
          <cell r="C44">
            <v>6632.72</v>
          </cell>
          <cell r="E44">
            <v>2866.85</v>
          </cell>
          <cell r="F44">
            <v>19244.14</v>
          </cell>
        </row>
        <row r="45">
          <cell r="B45" t="str">
            <v>136</v>
          </cell>
          <cell r="C45">
            <v>13869.65</v>
          </cell>
          <cell r="E45">
            <v>2866.85</v>
          </cell>
        </row>
        <row r="46">
          <cell r="B46" t="str">
            <v>14</v>
          </cell>
          <cell r="D46">
            <v>226.7</v>
          </cell>
          <cell r="E46">
            <v>2866.85</v>
          </cell>
        </row>
        <row r="47">
          <cell r="B47" t="str">
            <v>15</v>
          </cell>
          <cell r="C47">
            <v>3040.11</v>
          </cell>
          <cell r="E47">
            <v>2866.85</v>
          </cell>
          <cell r="F47">
            <v>2866.85</v>
          </cell>
        </row>
        <row r="48">
          <cell r="B48" t="str">
            <v>16</v>
          </cell>
          <cell r="D48">
            <v>20832.689999999999</v>
          </cell>
          <cell r="E48">
            <v>2866.85</v>
          </cell>
          <cell r="F48">
            <v>3000</v>
          </cell>
        </row>
        <row r="49">
          <cell r="B49" t="str">
            <v>18</v>
          </cell>
          <cell r="C49">
            <v>8600.5499999999993</v>
          </cell>
          <cell r="E49">
            <v>2866.85</v>
          </cell>
        </row>
        <row r="50">
          <cell r="B50" t="str">
            <v>19</v>
          </cell>
          <cell r="C50">
            <v>2572.81</v>
          </cell>
          <cell r="E50">
            <v>2866.85</v>
          </cell>
          <cell r="F50">
            <v>2600</v>
          </cell>
        </row>
        <row r="51">
          <cell r="B51" t="str">
            <v>2</v>
          </cell>
          <cell r="E51">
            <v>2866.85</v>
          </cell>
          <cell r="F51">
            <v>2866.85</v>
          </cell>
        </row>
        <row r="52">
          <cell r="B52" t="str">
            <v>21</v>
          </cell>
          <cell r="D52">
            <v>5733.7</v>
          </cell>
          <cell r="E52">
            <v>2866.85</v>
          </cell>
          <cell r="F52">
            <v>3000</v>
          </cell>
        </row>
        <row r="53">
          <cell r="B53" t="str">
            <v>22</v>
          </cell>
          <cell r="C53">
            <v>13216.66</v>
          </cell>
          <cell r="E53">
            <v>2866.85</v>
          </cell>
          <cell r="F53">
            <v>5000</v>
          </cell>
        </row>
        <row r="54">
          <cell r="B54" t="str">
            <v>23</v>
          </cell>
          <cell r="C54">
            <v>2856.66</v>
          </cell>
          <cell r="E54">
            <v>2866.85</v>
          </cell>
        </row>
        <row r="55">
          <cell r="B55" t="str">
            <v>25</v>
          </cell>
          <cell r="D55">
            <v>957.6</v>
          </cell>
          <cell r="E55">
            <v>2866.85</v>
          </cell>
        </row>
        <row r="56">
          <cell r="B56" t="str">
            <v>26</v>
          </cell>
          <cell r="C56">
            <v>689.7</v>
          </cell>
          <cell r="E56">
            <v>2866.85</v>
          </cell>
        </row>
        <row r="57">
          <cell r="B57" t="str">
            <v>27</v>
          </cell>
          <cell r="C57">
            <v>1062.92</v>
          </cell>
          <cell r="E57">
            <v>2866.85</v>
          </cell>
          <cell r="F57">
            <v>3867</v>
          </cell>
        </row>
        <row r="58">
          <cell r="B58" t="str">
            <v>28</v>
          </cell>
          <cell r="D58">
            <v>6081.2</v>
          </cell>
          <cell r="E58">
            <v>2866.85</v>
          </cell>
        </row>
        <row r="59">
          <cell r="B59" t="str">
            <v>29</v>
          </cell>
          <cell r="C59">
            <v>13773.05</v>
          </cell>
          <cell r="E59">
            <v>2866.85</v>
          </cell>
          <cell r="F59">
            <v>10000</v>
          </cell>
        </row>
        <row r="60">
          <cell r="B60" t="str">
            <v>3</v>
          </cell>
          <cell r="C60">
            <v>11010.81</v>
          </cell>
          <cell r="E60">
            <v>2866.85</v>
          </cell>
          <cell r="F60">
            <v>8000</v>
          </cell>
        </row>
        <row r="61">
          <cell r="B61" t="str">
            <v>31</v>
          </cell>
          <cell r="C61">
            <v>11207.85</v>
          </cell>
          <cell r="E61">
            <v>2866.85</v>
          </cell>
          <cell r="F61">
            <v>11300</v>
          </cell>
        </row>
        <row r="62">
          <cell r="B62" t="str">
            <v>32</v>
          </cell>
          <cell r="E62">
            <v>2866.85</v>
          </cell>
          <cell r="F62">
            <v>2866.85</v>
          </cell>
        </row>
        <row r="63">
          <cell r="B63" t="str">
            <v>33</v>
          </cell>
          <cell r="E63">
            <v>2866.85</v>
          </cell>
          <cell r="F63">
            <v>2866.85</v>
          </cell>
        </row>
        <row r="64">
          <cell r="B64" t="str">
            <v>34</v>
          </cell>
          <cell r="C64">
            <v>5733.3</v>
          </cell>
          <cell r="E64">
            <v>2866.85</v>
          </cell>
          <cell r="F64">
            <v>5734</v>
          </cell>
        </row>
        <row r="65">
          <cell r="B65" t="str">
            <v>35</v>
          </cell>
          <cell r="D65">
            <v>621.49</v>
          </cell>
          <cell r="E65">
            <v>2866.85</v>
          </cell>
          <cell r="F65">
            <v>2900</v>
          </cell>
        </row>
        <row r="66">
          <cell r="B66" t="str">
            <v>36</v>
          </cell>
          <cell r="C66">
            <v>13368.21</v>
          </cell>
          <cell r="E66">
            <v>2866.85</v>
          </cell>
        </row>
        <row r="67">
          <cell r="B67" t="str">
            <v>37</v>
          </cell>
          <cell r="C67">
            <v>20326.759999999998</v>
          </cell>
          <cell r="E67">
            <v>2866.85</v>
          </cell>
          <cell r="F67">
            <v>40000</v>
          </cell>
        </row>
        <row r="68">
          <cell r="B68" t="str">
            <v>38</v>
          </cell>
          <cell r="C68">
            <v>2866.85</v>
          </cell>
          <cell r="E68">
            <v>2866.85</v>
          </cell>
          <cell r="F68">
            <v>2866.85</v>
          </cell>
        </row>
        <row r="69">
          <cell r="B69" t="str">
            <v>39</v>
          </cell>
          <cell r="D69">
            <v>719.4</v>
          </cell>
          <cell r="E69">
            <v>2866.85</v>
          </cell>
        </row>
        <row r="70">
          <cell r="B70" t="str">
            <v>4</v>
          </cell>
          <cell r="C70">
            <v>33755.410000000003</v>
          </cell>
          <cell r="E70">
            <v>2866.85</v>
          </cell>
        </row>
        <row r="71">
          <cell r="B71" t="str">
            <v>40</v>
          </cell>
          <cell r="C71">
            <v>2351.5500000000002</v>
          </cell>
          <cell r="E71">
            <v>2866.85</v>
          </cell>
          <cell r="F71">
            <v>2870</v>
          </cell>
        </row>
        <row r="72">
          <cell r="B72" t="str">
            <v>42</v>
          </cell>
          <cell r="C72">
            <v>8368.25</v>
          </cell>
          <cell r="E72">
            <v>2866.85</v>
          </cell>
          <cell r="F72">
            <v>5733.7</v>
          </cell>
        </row>
        <row r="73">
          <cell r="B73" t="str">
            <v>43</v>
          </cell>
          <cell r="D73">
            <v>6320.51</v>
          </cell>
          <cell r="E73">
            <v>2866.85</v>
          </cell>
          <cell r="F73">
            <v>2700</v>
          </cell>
        </row>
        <row r="74">
          <cell r="B74" t="str">
            <v>44</v>
          </cell>
          <cell r="C74">
            <v>3099.15</v>
          </cell>
          <cell r="E74">
            <v>2866.85</v>
          </cell>
          <cell r="F74">
            <v>2866.85</v>
          </cell>
        </row>
        <row r="75">
          <cell r="B75" t="str">
            <v>45</v>
          </cell>
          <cell r="C75">
            <v>5733.6</v>
          </cell>
          <cell r="E75">
            <v>2866.85</v>
          </cell>
          <cell r="F75">
            <v>5733.7</v>
          </cell>
        </row>
        <row r="76">
          <cell r="B76" t="str">
            <v>46</v>
          </cell>
          <cell r="C76">
            <v>10612.31</v>
          </cell>
          <cell r="E76">
            <v>2866.85</v>
          </cell>
        </row>
        <row r="77">
          <cell r="B77" t="str">
            <v>47</v>
          </cell>
          <cell r="C77">
            <v>5733.7</v>
          </cell>
          <cell r="E77">
            <v>2866.85</v>
          </cell>
          <cell r="F77">
            <v>3064.85</v>
          </cell>
        </row>
        <row r="78">
          <cell r="B78" t="str">
            <v>49</v>
          </cell>
          <cell r="D78">
            <v>509.89</v>
          </cell>
          <cell r="E78">
            <v>2866.85</v>
          </cell>
        </row>
        <row r="79">
          <cell r="B79" t="str">
            <v>5</v>
          </cell>
          <cell r="D79">
            <v>1649.02</v>
          </cell>
          <cell r="E79">
            <v>2866.85</v>
          </cell>
          <cell r="F79">
            <v>2700</v>
          </cell>
        </row>
        <row r="80">
          <cell r="B80" t="str">
            <v>50</v>
          </cell>
          <cell r="C80">
            <v>334.81</v>
          </cell>
          <cell r="E80">
            <v>2866.85</v>
          </cell>
          <cell r="F80">
            <v>2900</v>
          </cell>
        </row>
        <row r="81">
          <cell r="B81" t="str">
            <v>51</v>
          </cell>
          <cell r="D81">
            <v>1686.33</v>
          </cell>
          <cell r="E81">
            <v>2866.85</v>
          </cell>
          <cell r="F81">
            <v>3000</v>
          </cell>
        </row>
        <row r="82">
          <cell r="B82" t="str">
            <v>52</v>
          </cell>
          <cell r="C82">
            <v>16560.650000000001</v>
          </cell>
          <cell r="E82">
            <v>2866.85</v>
          </cell>
          <cell r="F82">
            <v>20000</v>
          </cell>
        </row>
        <row r="83">
          <cell r="B83" t="str">
            <v>53</v>
          </cell>
          <cell r="C83">
            <v>2830.51</v>
          </cell>
          <cell r="E83">
            <v>2866.85</v>
          </cell>
          <cell r="F83">
            <v>5700</v>
          </cell>
        </row>
        <row r="84">
          <cell r="B84" t="str">
            <v>54</v>
          </cell>
          <cell r="C84">
            <v>21443</v>
          </cell>
          <cell r="E84">
            <v>2866.85</v>
          </cell>
        </row>
        <row r="85">
          <cell r="B85" t="str">
            <v>55</v>
          </cell>
          <cell r="C85">
            <v>7667.91</v>
          </cell>
          <cell r="E85">
            <v>2866.85</v>
          </cell>
          <cell r="F85">
            <v>10000</v>
          </cell>
        </row>
        <row r="86">
          <cell r="B86" t="str">
            <v>56</v>
          </cell>
          <cell r="D86">
            <v>7422.49</v>
          </cell>
          <cell r="E86">
            <v>2866.85</v>
          </cell>
        </row>
        <row r="87">
          <cell r="B87" t="str">
            <v>57</v>
          </cell>
          <cell r="C87">
            <v>5733.7</v>
          </cell>
          <cell r="E87">
            <v>2866.85</v>
          </cell>
        </row>
        <row r="88">
          <cell r="B88" t="str">
            <v>58</v>
          </cell>
          <cell r="C88">
            <v>2953.51</v>
          </cell>
          <cell r="E88">
            <v>2866.85</v>
          </cell>
        </row>
        <row r="89">
          <cell r="B89" t="str">
            <v>6</v>
          </cell>
          <cell r="C89">
            <v>18723.810000000001</v>
          </cell>
          <cell r="E89">
            <v>2866.85</v>
          </cell>
          <cell r="F89">
            <v>2650</v>
          </cell>
        </row>
        <row r="90">
          <cell r="B90" t="str">
            <v>60</v>
          </cell>
          <cell r="C90">
            <v>2043.26</v>
          </cell>
          <cell r="E90">
            <v>2866.85</v>
          </cell>
        </row>
        <row r="91">
          <cell r="B91" t="str">
            <v>61</v>
          </cell>
          <cell r="C91">
            <v>2107.86</v>
          </cell>
          <cell r="E91">
            <v>2866.85</v>
          </cell>
          <cell r="F91">
            <v>4975</v>
          </cell>
        </row>
        <row r="92">
          <cell r="B92" t="str">
            <v>62</v>
          </cell>
          <cell r="C92">
            <v>48118.76</v>
          </cell>
          <cell r="E92">
            <v>2866.85</v>
          </cell>
        </row>
        <row r="93">
          <cell r="B93" t="str">
            <v>63</v>
          </cell>
          <cell r="C93">
            <v>18871.759999999998</v>
          </cell>
          <cell r="E93">
            <v>2866.85</v>
          </cell>
        </row>
        <row r="94">
          <cell r="B94" t="str">
            <v>64</v>
          </cell>
          <cell r="E94">
            <v>2866.85</v>
          </cell>
          <cell r="F94">
            <v>2866.85</v>
          </cell>
        </row>
        <row r="95">
          <cell r="B95" t="str">
            <v>65</v>
          </cell>
          <cell r="C95">
            <v>32311.5</v>
          </cell>
          <cell r="E95">
            <v>2866.85</v>
          </cell>
        </row>
        <row r="96">
          <cell r="B96" t="str">
            <v>66</v>
          </cell>
          <cell r="C96">
            <v>232.3</v>
          </cell>
          <cell r="E96">
            <v>2866.85</v>
          </cell>
          <cell r="F96">
            <v>2866.85</v>
          </cell>
        </row>
        <row r="97">
          <cell r="B97" t="str">
            <v>67</v>
          </cell>
          <cell r="C97">
            <v>2195.06</v>
          </cell>
          <cell r="E97">
            <v>2866.85</v>
          </cell>
        </row>
        <row r="98">
          <cell r="B98" t="str">
            <v>68</v>
          </cell>
          <cell r="C98">
            <v>300140.15999999997</v>
          </cell>
          <cell r="E98">
            <v>2866.85</v>
          </cell>
          <cell r="F98">
            <v>2866.85</v>
          </cell>
        </row>
        <row r="99">
          <cell r="B99" t="str">
            <v>69</v>
          </cell>
          <cell r="C99">
            <v>300140.15999999997</v>
          </cell>
          <cell r="E99">
            <v>2866.85</v>
          </cell>
          <cell r="F99">
            <v>2866.85</v>
          </cell>
        </row>
        <row r="100">
          <cell r="B100" t="str">
            <v>7</v>
          </cell>
          <cell r="D100">
            <v>8207.4500000000007</v>
          </cell>
          <cell r="E100">
            <v>2866.85</v>
          </cell>
        </row>
        <row r="101">
          <cell r="B101" t="str">
            <v>70</v>
          </cell>
          <cell r="C101">
            <v>2866.85</v>
          </cell>
          <cell r="E101">
            <v>2866.85</v>
          </cell>
        </row>
        <row r="102">
          <cell r="B102" t="str">
            <v>71</v>
          </cell>
          <cell r="C102">
            <v>11235.1</v>
          </cell>
          <cell r="E102">
            <v>2866.85</v>
          </cell>
          <cell r="F102">
            <v>11235.1</v>
          </cell>
        </row>
        <row r="103">
          <cell r="B103" t="str">
            <v>73</v>
          </cell>
          <cell r="C103">
            <v>2305.91</v>
          </cell>
          <cell r="E103">
            <v>2866.85</v>
          </cell>
          <cell r="F103">
            <v>5800</v>
          </cell>
        </row>
        <row r="104">
          <cell r="B104" t="str">
            <v>74</v>
          </cell>
          <cell r="D104">
            <v>537.01</v>
          </cell>
          <cell r="E104">
            <v>2866.85</v>
          </cell>
        </row>
        <row r="105">
          <cell r="B105" t="str">
            <v>75</v>
          </cell>
          <cell r="D105">
            <v>12244.29</v>
          </cell>
          <cell r="E105">
            <v>2866.85</v>
          </cell>
          <cell r="F105">
            <v>2866.85</v>
          </cell>
        </row>
        <row r="106">
          <cell r="B106" t="str">
            <v>76</v>
          </cell>
          <cell r="C106">
            <v>5966</v>
          </cell>
          <cell r="E106">
            <v>2866.85</v>
          </cell>
          <cell r="F106">
            <v>5734</v>
          </cell>
        </row>
        <row r="107">
          <cell r="B107" t="str">
            <v>77</v>
          </cell>
          <cell r="C107">
            <v>2866.85</v>
          </cell>
          <cell r="E107">
            <v>2866.85</v>
          </cell>
        </row>
        <row r="108">
          <cell r="B108" t="str">
            <v>78</v>
          </cell>
          <cell r="D108">
            <v>12735.39</v>
          </cell>
          <cell r="E108">
            <v>2866.85</v>
          </cell>
          <cell r="F108">
            <v>2866.85</v>
          </cell>
        </row>
        <row r="109">
          <cell r="B109" t="str">
            <v>79</v>
          </cell>
          <cell r="C109">
            <v>11625.34</v>
          </cell>
          <cell r="E109">
            <v>2866.85</v>
          </cell>
        </row>
        <row r="110">
          <cell r="B110" t="str">
            <v>8</v>
          </cell>
          <cell r="C110">
            <v>238693.81</v>
          </cell>
          <cell r="E110">
            <v>2866.85</v>
          </cell>
        </row>
        <row r="111">
          <cell r="B111" t="str">
            <v>80</v>
          </cell>
          <cell r="D111">
            <v>1502.44</v>
          </cell>
          <cell r="E111">
            <v>2866.85</v>
          </cell>
          <cell r="F111">
            <v>3000</v>
          </cell>
        </row>
        <row r="112">
          <cell r="B112" t="str">
            <v>81</v>
          </cell>
          <cell r="D112">
            <v>4348.3599999999997</v>
          </cell>
          <cell r="E112">
            <v>2866.85</v>
          </cell>
        </row>
        <row r="113">
          <cell r="B113" t="str">
            <v>82</v>
          </cell>
          <cell r="C113">
            <v>4078.95</v>
          </cell>
          <cell r="E113">
            <v>2866.85</v>
          </cell>
        </row>
        <row r="114">
          <cell r="B114" t="str">
            <v>83</v>
          </cell>
          <cell r="C114">
            <v>23977.05</v>
          </cell>
          <cell r="E114">
            <v>2866.85</v>
          </cell>
          <cell r="F114">
            <v>15000</v>
          </cell>
        </row>
        <row r="115">
          <cell r="B115" t="str">
            <v>84</v>
          </cell>
          <cell r="C115">
            <v>3081.76</v>
          </cell>
          <cell r="E115">
            <v>2866.85</v>
          </cell>
        </row>
        <row r="116">
          <cell r="B116" t="str">
            <v>85</v>
          </cell>
          <cell r="C116">
            <v>5483.77</v>
          </cell>
          <cell r="E116">
            <v>2866.85</v>
          </cell>
        </row>
        <row r="117">
          <cell r="B117" t="str">
            <v>86</v>
          </cell>
          <cell r="D117">
            <v>15505.61</v>
          </cell>
          <cell r="E117">
            <v>2866.85</v>
          </cell>
        </row>
        <row r="118">
          <cell r="B118" t="str">
            <v>87</v>
          </cell>
          <cell r="C118">
            <v>13869.65</v>
          </cell>
          <cell r="E118">
            <v>2866.85</v>
          </cell>
        </row>
        <row r="119">
          <cell r="B119" t="str">
            <v>88</v>
          </cell>
          <cell r="C119">
            <v>622.04999999999995</v>
          </cell>
          <cell r="E119">
            <v>2866.85</v>
          </cell>
          <cell r="F119">
            <v>4000</v>
          </cell>
        </row>
        <row r="120">
          <cell r="B120" t="str">
            <v>89</v>
          </cell>
          <cell r="C120">
            <v>27042.400000000001</v>
          </cell>
          <cell r="E120">
            <v>2866.85</v>
          </cell>
          <cell r="F120">
            <v>30000</v>
          </cell>
        </row>
        <row r="121">
          <cell r="B121" t="str">
            <v>9</v>
          </cell>
          <cell r="C121">
            <v>928.16</v>
          </cell>
          <cell r="E121">
            <v>2866.85</v>
          </cell>
          <cell r="F121">
            <v>2800</v>
          </cell>
        </row>
        <row r="122">
          <cell r="B122" t="str">
            <v>90</v>
          </cell>
          <cell r="C122">
            <v>2866.85</v>
          </cell>
          <cell r="E122">
            <v>2866.85</v>
          </cell>
        </row>
        <row r="123">
          <cell r="B123" t="str">
            <v>91</v>
          </cell>
          <cell r="D123">
            <v>5409.27</v>
          </cell>
          <cell r="E123">
            <v>2866.85</v>
          </cell>
        </row>
        <row r="124">
          <cell r="B124" t="str">
            <v>92</v>
          </cell>
          <cell r="C124">
            <v>15522.46</v>
          </cell>
          <cell r="E124">
            <v>2866.85</v>
          </cell>
          <cell r="F124">
            <v>30100</v>
          </cell>
        </row>
        <row r="125">
          <cell r="B125" t="str">
            <v>93</v>
          </cell>
          <cell r="C125">
            <v>696.9</v>
          </cell>
          <cell r="E125">
            <v>2866.85</v>
          </cell>
          <cell r="F125">
            <v>2866.85</v>
          </cell>
        </row>
        <row r="126">
          <cell r="B126" t="str">
            <v>94</v>
          </cell>
          <cell r="C126">
            <v>16484.25</v>
          </cell>
          <cell r="E126">
            <v>2866.85</v>
          </cell>
        </row>
        <row r="127">
          <cell r="B127" t="str">
            <v>95</v>
          </cell>
          <cell r="D127">
            <v>31.64</v>
          </cell>
          <cell r="E127">
            <v>2866.85</v>
          </cell>
          <cell r="F127">
            <v>2867</v>
          </cell>
        </row>
        <row r="128">
          <cell r="B128" t="str">
            <v>96</v>
          </cell>
          <cell r="C128">
            <v>951.46</v>
          </cell>
          <cell r="E128">
            <v>2866.85</v>
          </cell>
        </row>
        <row r="129">
          <cell r="B129" t="str">
            <v>97</v>
          </cell>
          <cell r="C129">
            <v>7778.61</v>
          </cell>
          <cell r="E129">
            <v>2866.85</v>
          </cell>
          <cell r="F129">
            <v>3000</v>
          </cell>
        </row>
        <row r="130">
          <cell r="B130" t="str">
            <v>98</v>
          </cell>
          <cell r="C130">
            <v>1742.46</v>
          </cell>
          <cell r="E130">
            <v>2866.85</v>
          </cell>
        </row>
        <row r="131">
          <cell r="B131" t="str">
            <v>99</v>
          </cell>
          <cell r="C131">
            <v>151.5</v>
          </cell>
          <cell r="E131">
            <v>2866.85</v>
          </cell>
          <cell r="F131">
            <v>2700</v>
          </cell>
        </row>
        <row r="132">
          <cell r="B132" t="str">
            <v>137</v>
          </cell>
          <cell r="E132">
            <v>2866.85</v>
          </cell>
        </row>
        <row r="133">
          <cell r="B133" t="str">
            <v>??? ??????!</v>
          </cell>
        </row>
        <row r="134">
          <cell r="B134" t="str">
            <v>??? ??????!</v>
          </cell>
        </row>
        <row r="135">
          <cell r="B135" t="str">
            <v>??? ??????!</v>
          </cell>
        </row>
        <row r="136">
          <cell r="B136" t="str">
            <v>??? ??????!</v>
          </cell>
        </row>
        <row r="137">
          <cell r="B137" t="str">
            <v>??? ??????!</v>
          </cell>
        </row>
        <row r="138">
          <cell r="B138" t="str">
            <v>??? ??????!</v>
          </cell>
        </row>
        <row r="139">
          <cell r="B139" t="str">
            <v>??? ??????!</v>
          </cell>
        </row>
        <row r="140">
          <cell r="B140" t="str">
            <v>??? ??????!</v>
          </cell>
        </row>
        <row r="141">
          <cell r="B141" t="str">
            <v>??? ??????!</v>
          </cell>
        </row>
        <row r="142">
          <cell r="B142" t="str">
            <v>??? ??????!</v>
          </cell>
        </row>
        <row r="143">
          <cell r="B143" t="str">
            <v>??? ??????!</v>
          </cell>
        </row>
        <row r="144">
          <cell r="B144" t="str">
            <v>??? ??????!</v>
          </cell>
        </row>
        <row r="145">
          <cell r="B145" t="str">
            <v>??? ??????!</v>
          </cell>
        </row>
        <row r="146">
          <cell r="B146" t="str">
            <v>??? ??????!</v>
          </cell>
        </row>
        <row r="147">
          <cell r="B147" t="str">
            <v>??? ??????!</v>
          </cell>
        </row>
        <row r="148">
          <cell r="B148" t="str">
            <v>??? ??????!</v>
          </cell>
        </row>
        <row r="149">
          <cell r="B149" t="str">
            <v>??? ??????!</v>
          </cell>
        </row>
        <row r="150">
          <cell r="B150" t="str">
            <v>??? ??????!</v>
          </cell>
        </row>
        <row r="151">
          <cell r="B151" t="str">
            <v>??? ??????!</v>
          </cell>
        </row>
        <row r="152">
          <cell r="B152" t="str">
            <v>??? ??????!</v>
          </cell>
        </row>
        <row r="153">
          <cell r="B153" t="str">
            <v>??? ??????!</v>
          </cell>
        </row>
        <row r="154">
          <cell r="B154" t="str">
            <v>??? ??????!</v>
          </cell>
        </row>
        <row r="155">
          <cell r="B155" t="str">
            <v>??? ??????!</v>
          </cell>
        </row>
        <row r="156">
          <cell r="B156" t="str">
            <v>??? ??????!</v>
          </cell>
        </row>
        <row r="157">
          <cell r="B157" t="str">
            <v>??? ??????!</v>
          </cell>
        </row>
        <row r="158">
          <cell r="B158" t="str">
            <v>??? ??????!</v>
          </cell>
        </row>
        <row r="159">
          <cell r="B159" t="str">
            <v>??? ??????!</v>
          </cell>
        </row>
        <row r="160">
          <cell r="B160" t="str">
            <v>??? ??????!</v>
          </cell>
        </row>
      </sheetData>
      <sheetData sheetId="12">
        <row r="1">
          <cell r="B1" t="str">
            <v/>
          </cell>
          <cell r="C1" t="str">
            <v>Задолженность</v>
          </cell>
          <cell r="D1" t="str">
            <v>Переплата</v>
          </cell>
          <cell r="E1" t="str">
            <v>Начислено</v>
          </cell>
          <cell r="F1" t="str">
            <v>Оплачено</v>
          </cell>
        </row>
        <row r="2">
          <cell r="B2" t="str">
            <v>1</v>
          </cell>
          <cell r="D2">
            <v>4339.8999999999996</v>
          </cell>
          <cell r="E2">
            <v>3048.58</v>
          </cell>
        </row>
        <row r="3">
          <cell r="B3" t="str">
            <v>10</v>
          </cell>
          <cell r="C3">
            <v>994.51</v>
          </cell>
          <cell r="E3">
            <v>3048.58</v>
          </cell>
          <cell r="F3">
            <v>3050</v>
          </cell>
        </row>
        <row r="4">
          <cell r="B4" t="str">
            <v>100</v>
          </cell>
          <cell r="C4">
            <v>4716.55</v>
          </cell>
          <cell r="E4">
            <v>3048.58</v>
          </cell>
          <cell r="F4">
            <v>10000</v>
          </cell>
        </row>
        <row r="5">
          <cell r="B5" t="str">
            <v>101</v>
          </cell>
          <cell r="E5">
            <v>3048.58</v>
          </cell>
          <cell r="F5">
            <v>3048.58</v>
          </cell>
        </row>
        <row r="6">
          <cell r="B6" t="str">
            <v>102</v>
          </cell>
          <cell r="D6">
            <v>699.54</v>
          </cell>
          <cell r="E6">
            <v>3048.58</v>
          </cell>
          <cell r="F6">
            <v>19000</v>
          </cell>
        </row>
        <row r="7">
          <cell r="B7" t="str">
            <v>103</v>
          </cell>
          <cell r="D7">
            <v>9293.19</v>
          </cell>
          <cell r="E7">
            <v>3048.58</v>
          </cell>
        </row>
        <row r="8">
          <cell r="B8" t="str">
            <v>104</v>
          </cell>
          <cell r="E8">
            <v>3048.58</v>
          </cell>
          <cell r="F8">
            <v>3048.58</v>
          </cell>
        </row>
        <row r="9">
          <cell r="B9" t="str">
            <v>105</v>
          </cell>
          <cell r="D9">
            <v>2866.85</v>
          </cell>
          <cell r="E9">
            <v>3048.58</v>
          </cell>
          <cell r="F9">
            <v>2866.85</v>
          </cell>
        </row>
        <row r="10">
          <cell r="B10" t="str">
            <v>106</v>
          </cell>
          <cell r="D10">
            <v>628.95000000000005</v>
          </cell>
          <cell r="E10">
            <v>3048.58</v>
          </cell>
        </row>
        <row r="11">
          <cell r="B11" t="str">
            <v>107</v>
          </cell>
          <cell r="E11">
            <v>3048.58</v>
          </cell>
        </row>
        <row r="12">
          <cell r="B12" t="str">
            <v>108</v>
          </cell>
          <cell r="C12">
            <v>929.2</v>
          </cell>
          <cell r="E12">
            <v>3048.58</v>
          </cell>
          <cell r="F12">
            <v>7026.36</v>
          </cell>
        </row>
        <row r="13">
          <cell r="B13" t="str">
            <v>109</v>
          </cell>
          <cell r="D13">
            <v>10174.81</v>
          </cell>
          <cell r="E13">
            <v>3048.58</v>
          </cell>
          <cell r="F13">
            <v>2866.85</v>
          </cell>
        </row>
        <row r="14">
          <cell r="B14" t="str">
            <v>11</v>
          </cell>
          <cell r="C14">
            <v>5230.66</v>
          </cell>
          <cell r="E14">
            <v>3048.58</v>
          </cell>
        </row>
        <row r="15">
          <cell r="B15" t="str">
            <v>110</v>
          </cell>
          <cell r="D15">
            <v>16426.09</v>
          </cell>
          <cell r="E15">
            <v>3048.58</v>
          </cell>
        </row>
        <row r="16">
          <cell r="B16" t="str">
            <v>111</v>
          </cell>
          <cell r="C16">
            <v>2600.46</v>
          </cell>
          <cell r="E16">
            <v>3048.58</v>
          </cell>
          <cell r="F16">
            <v>1650</v>
          </cell>
        </row>
        <row r="17">
          <cell r="B17" t="str">
            <v>112</v>
          </cell>
          <cell r="D17">
            <v>2866.85</v>
          </cell>
          <cell r="E17">
            <v>3048.58</v>
          </cell>
          <cell r="F17">
            <v>2866.85</v>
          </cell>
        </row>
        <row r="18">
          <cell r="B18" t="str">
            <v>113</v>
          </cell>
          <cell r="C18">
            <v>267452.71000000002</v>
          </cell>
          <cell r="E18">
            <v>3048.58</v>
          </cell>
        </row>
        <row r="19">
          <cell r="B19" t="str">
            <v>114</v>
          </cell>
          <cell r="C19">
            <v>8772.25</v>
          </cell>
          <cell r="E19">
            <v>3048.58</v>
          </cell>
        </row>
        <row r="20">
          <cell r="B20" t="str">
            <v>115</v>
          </cell>
          <cell r="C20">
            <v>3640.15</v>
          </cell>
          <cell r="E20">
            <v>3048.58</v>
          </cell>
          <cell r="F20">
            <v>12500</v>
          </cell>
        </row>
        <row r="21">
          <cell r="B21" t="str">
            <v>116</v>
          </cell>
          <cell r="C21">
            <v>3640.15</v>
          </cell>
          <cell r="E21">
            <v>3048.58</v>
          </cell>
          <cell r="F21">
            <v>12500</v>
          </cell>
        </row>
        <row r="22">
          <cell r="B22" t="str">
            <v>117</v>
          </cell>
          <cell r="C22">
            <v>16736.5</v>
          </cell>
          <cell r="E22">
            <v>3048.58</v>
          </cell>
        </row>
        <row r="23">
          <cell r="B23" t="str">
            <v>118</v>
          </cell>
          <cell r="C23">
            <v>16736.5</v>
          </cell>
          <cell r="E23">
            <v>3048.58</v>
          </cell>
        </row>
        <row r="24">
          <cell r="B24" t="str">
            <v>119</v>
          </cell>
          <cell r="C24">
            <v>6198.3</v>
          </cell>
          <cell r="E24">
            <v>3048.58</v>
          </cell>
          <cell r="F24">
            <v>5269.1</v>
          </cell>
        </row>
        <row r="25">
          <cell r="B25" t="str">
            <v>12</v>
          </cell>
          <cell r="C25">
            <v>12517.51</v>
          </cell>
          <cell r="E25">
            <v>3048.58</v>
          </cell>
        </row>
        <row r="26">
          <cell r="B26" t="str">
            <v>120</v>
          </cell>
          <cell r="D26">
            <v>39320.94</v>
          </cell>
          <cell r="E26">
            <v>3048.58</v>
          </cell>
        </row>
        <row r="27">
          <cell r="B27" t="str">
            <v>121</v>
          </cell>
          <cell r="C27">
            <v>2661.72</v>
          </cell>
          <cell r="E27">
            <v>3048.58</v>
          </cell>
        </row>
        <row r="28">
          <cell r="B28" t="str">
            <v>122</v>
          </cell>
          <cell r="C28">
            <v>20172.46</v>
          </cell>
          <cell r="E28">
            <v>3048.58</v>
          </cell>
        </row>
        <row r="29">
          <cell r="B29" t="str">
            <v>123</v>
          </cell>
          <cell r="E29">
            <v>3048.58</v>
          </cell>
          <cell r="F29">
            <v>3048.58</v>
          </cell>
        </row>
        <row r="30">
          <cell r="B30" t="str">
            <v>124</v>
          </cell>
          <cell r="C30">
            <v>2138.06</v>
          </cell>
          <cell r="E30">
            <v>3048.58</v>
          </cell>
          <cell r="F30">
            <v>3000</v>
          </cell>
        </row>
        <row r="31">
          <cell r="B31" t="str">
            <v>1251</v>
          </cell>
          <cell r="C31">
            <v>74620.91</v>
          </cell>
          <cell r="E31">
            <v>2032.39</v>
          </cell>
          <cell r="F31">
            <v>7000.2</v>
          </cell>
        </row>
        <row r="32">
          <cell r="B32" t="str">
            <v>1252</v>
          </cell>
          <cell r="C32">
            <v>482.46</v>
          </cell>
          <cell r="E32">
            <v>1016.19</v>
          </cell>
          <cell r="F32">
            <v>4468.34</v>
          </cell>
        </row>
        <row r="33">
          <cell r="B33" t="str">
            <v>126</v>
          </cell>
          <cell r="C33">
            <v>4423.8100000000004</v>
          </cell>
          <cell r="E33">
            <v>3048.58</v>
          </cell>
          <cell r="F33">
            <v>9881.41</v>
          </cell>
        </row>
        <row r="34">
          <cell r="B34" t="str">
            <v>127</v>
          </cell>
          <cell r="D34">
            <v>565.09</v>
          </cell>
          <cell r="E34">
            <v>3048.58</v>
          </cell>
          <cell r="F34">
            <v>5600</v>
          </cell>
        </row>
        <row r="35">
          <cell r="B35" t="str">
            <v>128</v>
          </cell>
          <cell r="C35">
            <v>221584.21</v>
          </cell>
          <cell r="E35">
            <v>3048.58</v>
          </cell>
        </row>
        <row r="36">
          <cell r="B36" t="str">
            <v>1291</v>
          </cell>
          <cell r="C36">
            <v>8767.4500000000007</v>
          </cell>
          <cell r="E36">
            <v>3048.58</v>
          </cell>
        </row>
        <row r="37">
          <cell r="B37" t="str">
            <v>1292</v>
          </cell>
          <cell r="C37">
            <v>6800.25</v>
          </cell>
          <cell r="E37">
            <v>3048.58</v>
          </cell>
        </row>
        <row r="38">
          <cell r="B38" t="str">
            <v>13</v>
          </cell>
          <cell r="C38">
            <v>2804.07</v>
          </cell>
          <cell r="E38">
            <v>3048.58</v>
          </cell>
        </row>
        <row r="39">
          <cell r="B39" t="str">
            <v>130</v>
          </cell>
          <cell r="D39">
            <v>566.84</v>
          </cell>
          <cell r="E39">
            <v>3048.58</v>
          </cell>
          <cell r="F39">
            <v>2500</v>
          </cell>
        </row>
        <row r="40">
          <cell r="B40" t="str">
            <v>131</v>
          </cell>
          <cell r="C40">
            <v>7761.31</v>
          </cell>
          <cell r="E40">
            <v>3048.58</v>
          </cell>
          <cell r="F40">
            <v>6000</v>
          </cell>
        </row>
        <row r="41">
          <cell r="B41" t="str">
            <v>132</v>
          </cell>
          <cell r="C41">
            <v>25499.35</v>
          </cell>
          <cell r="E41">
            <v>3048.58</v>
          </cell>
        </row>
        <row r="42">
          <cell r="B42" t="str">
            <v>133</v>
          </cell>
          <cell r="C42">
            <v>11346.26</v>
          </cell>
          <cell r="E42">
            <v>3048.58</v>
          </cell>
        </row>
        <row r="43">
          <cell r="B43" t="str">
            <v>134</v>
          </cell>
          <cell r="D43">
            <v>4316.6899999999996</v>
          </cell>
          <cell r="E43">
            <v>3048.58</v>
          </cell>
        </row>
        <row r="44">
          <cell r="B44" t="str">
            <v>135</v>
          </cell>
          <cell r="D44">
            <v>9744.57</v>
          </cell>
          <cell r="E44">
            <v>3048.58</v>
          </cell>
        </row>
        <row r="45">
          <cell r="B45" t="str">
            <v>136</v>
          </cell>
          <cell r="C45">
            <v>16736.5</v>
          </cell>
          <cell r="E45">
            <v>3048.58</v>
          </cell>
          <cell r="F45">
            <v>15807.3</v>
          </cell>
        </row>
        <row r="46">
          <cell r="B46" t="str">
            <v>137</v>
          </cell>
          <cell r="E46">
            <v>3048.58</v>
          </cell>
        </row>
        <row r="47">
          <cell r="B47" t="str">
            <v>14</v>
          </cell>
          <cell r="C47">
            <v>2640.15</v>
          </cell>
          <cell r="E47">
            <v>3048.58</v>
          </cell>
        </row>
        <row r="48">
          <cell r="B48" t="str">
            <v>15</v>
          </cell>
          <cell r="C48">
            <v>3040.11</v>
          </cell>
          <cell r="E48">
            <v>3048.58</v>
          </cell>
        </row>
        <row r="49">
          <cell r="B49" t="str">
            <v>16</v>
          </cell>
          <cell r="D49">
            <v>20965.84</v>
          </cell>
          <cell r="E49">
            <v>3048.58</v>
          </cell>
          <cell r="F49">
            <v>3000</v>
          </cell>
        </row>
        <row r="50">
          <cell r="B50" t="str">
            <v>18</v>
          </cell>
          <cell r="C50">
            <v>11467.4</v>
          </cell>
          <cell r="E50">
            <v>3048.58</v>
          </cell>
          <cell r="F50">
            <v>11467.4</v>
          </cell>
        </row>
        <row r="51">
          <cell r="B51" t="str">
            <v>19</v>
          </cell>
          <cell r="C51">
            <v>2839.66</v>
          </cell>
          <cell r="E51">
            <v>3048.58</v>
          </cell>
          <cell r="F51">
            <v>5707</v>
          </cell>
        </row>
        <row r="52">
          <cell r="B52" t="str">
            <v>2</v>
          </cell>
          <cell r="E52">
            <v>3048.58</v>
          </cell>
          <cell r="F52">
            <v>3048.58</v>
          </cell>
        </row>
        <row r="53">
          <cell r="B53" t="str">
            <v>20</v>
          </cell>
          <cell r="F53">
            <v>5900</v>
          </cell>
        </row>
        <row r="54">
          <cell r="B54" t="str">
            <v>21</v>
          </cell>
          <cell r="D54">
            <v>5866.85</v>
          </cell>
          <cell r="E54">
            <v>3048.58</v>
          </cell>
        </row>
        <row r="55">
          <cell r="B55" t="str">
            <v>22</v>
          </cell>
          <cell r="C55">
            <v>11083.51</v>
          </cell>
          <cell r="E55">
            <v>3048.58</v>
          </cell>
        </row>
        <row r="56">
          <cell r="B56" t="str">
            <v>23</v>
          </cell>
          <cell r="C56">
            <v>5723.51</v>
          </cell>
          <cell r="E56">
            <v>3048.58</v>
          </cell>
        </row>
        <row r="57">
          <cell r="B57" t="str">
            <v>25</v>
          </cell>
          <cell r="C57">
            <v>1909.25</v>
          </cell>
          <cell r="E57">
            <v>3048.58</v>
          </cell>
          <cell r="F57">
            <v>3000</v>
          </cell>
        </row>
        <row r="58">
          <cell r="B58" t="str">
            <v>26</v>
          </cell>
          <cell r="C58">
            <v>3556.55</v>
          </cell>
          <cell r="E58">
            <v>3048.58</v>
          </cell>
        </row>
        <row r="59">
          <cell r="B59" t="str">
            <v>27</v>
          </cell>
          <cell r="C59">
            <v>62.77</v>
          </cell>
          <cell r="E59">
            <v>3048.58</v>
          </cell>
          <cell r="F59">
            <v>3134</v>
          </cell>
        </row>
        <row r="60">
          <cell r="B60" t="str">
            <v>28</v>
          </cell>
          <cell r="D60">
            <v>3214.35</v>
          </cell>
          <cell r="E60">
            <v>3048.58</v>
          </cell>
          <cell r="F60">
            <v>12000</v>
          </cell>
        </row>
        <row r="61">
          <cell r="B61" t="str">
            <v>29</v>
          </cell>
          <cell r="C61">
            <v>6639.9</v>
          </cell>
          <cell r="E61">
            <v>3048.58</v>
          </cell>
          <cell r="F61">
            <v>9700</v>
          </cell>
        </row>
        <row r="62">
          <cell r="B62" t="str">
            <v>3</v>
          </cell>
          <cell r="C62">
            <v>5877.66</v>
          </cell>
          <cell r="E62">
            <v>3048.58</v>
          </cell>
          <cell r="F62">
            <v>3000</v>
          </cell>
        </row>
        <row r="63">
          <cell r="B63" t="str">
            <v>31</v>
          </cell>
          <cell r="C63">
            <v>2774.7</v>
          </cell>
          <cell r="E63">
            <v>3048.58</v>
          </cell>
          <cell r="F63">
            <v>2866.85</v>
          </cell>
        </row>
        <row r="64">
          <cell r="B64" t="str">
            <v>32</v>
          </cell>
          <cell r="E64">
            <v>3048.58</v>
          </cell>
          <cell r="F64">
            <v>3048.58</v>
          </cell>
        </row>
        <row r="65">
          <cell r="B65" t="str">
            <v>33</v>
          </cell>
          <cell r="E65">
            <v>3048.58</v>
          </cell>
          <cell r="F65">
            <v>3048.58</v>
          </cell>
        </row>
        <row r="66">
          <cell r="B66" t="str">
            <v>34</v>
          </cell>
          <cell r="C66">
            <v>2866.15</v>
          </cell>
          <cell r="E66">
            <v>3048.58</v>
          </cell>
          <cell r="F66">
            <v>6000</v>
          </cell>
        </row>
        <row r="67">
          <cell r="B67" t="str">
            <v>35</v>
          </cell>
          <cell r="D67">
            <v>654.64</v>
          </cell>
          <cell r="E67">
            <v>3048.58</v>
          </cell>
          <cell r="F67">
            <v>2900</v>
          </cell>
        </row>
        <row r="68">
          <cell r="B68" t="str">
            <v>36</v>
          </cell>
          <cell r="C68">
            <v>16235.06</v>
          </cell>
          <cell r="E68">
            <v>3048.58</v>
          </cell>
        </row>
        <row r="69">
          <cell r="B69" t="str">
            <v>37</v>
          </cell>
          <cell r="D69">
            <v>16806.39</v>
          </cell>
          <cell r="E69">
            <v>3048.58</v>
          </cell>
        </row>
        <row r="70">
          <cell r="B70" t="str">
            <v>38</v>
          </cell>
          <cell r="C70">
            <v>2866.85</v>
          </cell>
          <cell r="E70">
            <v>3048.58</v>
          </cell>
          <cell r="F70">
            <v>5915.43</v>
          </cell>
        </row>
        <row r="71">
          <cell r="B71" t="str">
            <v>39</v>
          </cell>
          <cell r="C71">
            <v>2147.4499999999998</v>
          </cell>
          <cell r="E71">
            <v>3048.58</v>
          </cell>
          <cell r="F71">
            <v>5000</v>
          </cell>
        </row>
        <row r="72">
          <cell r="B72" t="str">
            <v>4</v>
          </cell>
          <cell r="C72">
            <v>36622.26</v>
          </cell>
          <cell r="E72">
            <v>3048.58</v>
          </cell>
        </row>
        <row r="73">
          <cell r="B73" t="str">
            <v>40</v>
          </cell>
          <cell r="C73">
            <v>2348.4</v>
          </cell>
          <cell r="E73">
            <v>3048.58</v>
          </cell>
          <cell r="F73">
            <v>2870</v>
          </cell>
        </row>
        <row r="74">
          <cell r="B74" t="str">
            <v>42</v>
          </cell>
          <cell r="C74">
            <v>5501.4</v>
          </cell>
          <cell r="E74">
            <v>3048.58</v>
          </cell>
        </row>
        <row r="75">
          <cell r="B75" t="str">
            <v>43</v>
          </cell>
          <cell r="D75">
            <v>6153.66</v>
          </cell>
          <cell r="E75">
            <v>3048.58</v>
          </cell>
          <cell r="F75">
            <v>2700</v>
          </cell>
        </row>
        <row r="76">
          <cell r="B76" t="str">
            <v>44</v>
          </cell>
          <cell r="C76">
            <v>3099.15</v>
          </cell>
          <cell r="E76">
            <v>3048.58</v>
          </cell>
          <cell r="F76">
            <v>2866.85</v>
          </cell>
        </row>
        <row r="77">
          <cell r="B77" t="str">
            <v>45</v>
          </cell>
          <cell r="C77">
            <v>2866.75</v>
          </cell>
          <cell r="E77">
            <v>3048.58</v>
          </cell>
          <cell r="F77">
            <v>2866.85</v>
          </cell>
        </row>
        <row r="78">
          <cell r="B78" t="str">
            <v>46</v>
          </cell>
          <cell r="C78">
            <v>13479.16</v>
          </cell>
          <cell r="E78">
            <v>3048.58</v>
          </cell>
          <cell r="F78">
            <v>10741.5</v>
          </cell>
        </row>
        <row r="79">
          <cell r="B79" t="str">
            <v>47</v>
          </cell>
          <cell r="C79">
            <v>5535.7</v>
          </cell>
          <cell r="E79">
            <v>3048.58</v>
          </cell>
          <cell r="F79">
            <v>8584.2800000000007</v>
          </cell>
        </row>
        <row r="80">
          <cell r="B80" t="str">
            <v>49</v>
          </cell>
          <cell r="C80">
            <v>2356.96</v>
          </cell>
          <cell r="E80">
            <v>3048.58</v>
          </cell>
        </row>
        <row r="81">
          <cell r="B81" t="str">
            <v>5</v>
          </cell>
          <cell r="D81">
            <v>1482.17</v>
          </cell>
          <cell r="E81">
            <v>3048.58</v>
          </cell>
          <cell r="F81">
            <v>2700</v>
          </cell>
        </row>
        <row r="82">
          <cell r="B82" t="str">
            <v>50</v>
          </cell>
          <cell r="C82">
            <v>301.66000000000003</v>
          </cell>
          <cell r="E82">
            <v>3048.58</v>
          </cell>
          <cell r="F82">
            <v>2900</v>
          </cell>
        </row>
        <row r="83">
          <cell r="B83" t="str">
            <v>51</v>
          </cell>
          <cell r="D83">
            <v>1819.48</v>
          </cell>
          <cell r="E83">
            <v>3048.58</v>
          </cell>
          <cell r="F83">
            <v>3000</v>
          </cell>
        </row>
        <row r="84">
          <cell r="B84" t="str">
            <v>52</v>
          </cell>
          <cell r="D84">
            <v>572.5</v>
          </cell>
          <cell r="E84">
            <v>3048.58</v>
          </cell>
        </row>
        <row r="85">
          <cell r="B85" t="str">
            <v>53</v>
          </cell>
          <cell r="D85">
            <v>2.64</v>
          </cell>
          <cell r="E85">
            <v>3048.58</v>
          </cell>
          <cell r="F85">
            <v>3050</v>
          </cell>
        </row>
        <row r="86">
          <cell r="B86" t="str">
            <v>54</v>
          </cell>
          <cell r="C86">
            <v>24309.85</v>
          </cell>
          <cell r="E86">
            <v>3048.58</v>
          </cell>
        </row>
        <row r="87">
          <cell r="B87" t="str">
            <v>55</v>
          </cell>
          <cell r="C87">
            <v>534.76</v>
          </cell>
          <cell r="E87">
            <v>3048.58</v>
          </cell>
        </row>
        <row r="88">
          <cell r="B88" t="str">
            <v>56</v>
          </cell>
          <cell r="D88">
            <v>4555.6400000000003</v>
          </cell>
          <cell r="E88">
            <v>3048.58</v>
          </cell>
          <cell r="F88">
            <v>18000</v>
          </cell>
        </row>
        <row r="89">
          <cell r="B89" t="str">
            <v>57</v>
          </cell>
          <cell r="C89">
            <v>8600.5499999999993</v>
          </cell>
          <cell r="E89">
            <v>3048.58</v>
          </cell>
          <cell r="F89">
            <v>11650</v>
          </cell>
        </row>
        <row r="90">
          <cell r="B90" t="str">
            <v>58</v>
          </cell>
          <cell r="C90">
            <v>5820.36</v>
          </cell>
          <cell r="E90">
            <v>3048.58</v>
          </cell>
        </row>
        <row r="91">
          <cell r="B91" t="str">
            <v>6</v>
          </cell>
          <cell r="C91">
            <v>18940.66</v>
          </cell>
          <cell r="E91">
            <v>3048.58</v>
          </cell>
          <cell r="F91">
            <v>10772</v>
          </cell>
        </row>
        <row r="92">
          <cell r="B92" t="str">
            <v>60</v>
          </cell>
          <cell r="C92">
            <v>4910.1099999999997</v>
          </cell>
          <cell r="E92">
            <v>3048.58</v>
          </cell>
        </row>
        <row r="93">
          <cell r="B93" t="str">
            <v>61</v>
          </cell>
          <cell r="D93">
            <v>0.28999999999999998</v>
          </cell>
          <cell r="E93">
            <v>3048.58</v>
          </cell>
        </row>
        <row r="94">
          <cell r="B94" t="str">
            <v>62</v>
          </cell>
          <cell r="C94">
            <v>50985.61</v>
          </cell>
          <cell r="E94">
            <v>3048.58</v>
          </cell>
        </row>
        <row r="95">
          <cell r="B95" t="str">
            <v>63</v>
          </cell>
          <cell r="C95">
            <v>21738.61</v>
          </cell>
          <cell r="E95">
            <v>3048.58</v>
          </cell>
        </row>
        <row r="96">
          <cell r="B96" t="str">
            <v>64</v>
          </cell>
          <cell r="E96">
            <v>3048.58</v>
          </cell>
          <cell r="F96">
            <v>3048.58</v>
          </cell>
        </row>
        <row r="97">
          <cell r="B97" t="str">
            <v>65</v>
          </cell>
          <cell r="C97">
            <v>35178.35</v>
          </cell>
          <cell r="E97">
            <v>3048.58</v>
          </cell>
        </row>
        <row r="98">
          <cell r="B98" t="str">
            <v>66</v>
          </cell>
          <cell r="C98">
            <v>232.3</v>
          </cell>
          <cell r="E98">
            <v>3048.58</v>
          </cell>
          <cell r="F98">
            <v>3048.58</v>
          </cell>
        </row>
        <row r="99">
          <cell r="B99" t="str">
            <v>67</v>
          </cell>
          <cell r="C99">
            <v>5061.91</v>
          </cell>
          <cell r="E99">
            <v>3048.58</v>
          </cell>
        </row>
        <row r="100">
          <cell r="B100" t="str">
            <v>68</v>
          </cell>
          <cell r="C100">
            <v>300140.15999999997</v>
          </cell>
          <cell r="E100">
            <v>3048.58</v>
          </cell>
          <cell r="F100">
            <v>3437.76</v>
          </cell>
        </row>
        <row r="101">
          <cell r="B101" t="str">
            <v>69</v>
          </cell>
          <cell r="C101">
            <v>300140.15999999997</v>
          </cell>
          <cell r="E101">
            <v>3048.58</v>
          </cell>
          <cell r="F101">
            <v>2866.85</v>
          </cell>
        </row>
        <row r="102">
          <cell r="B102" t="str">
            <v>7</v>
          </cell>
          <cell r="D102">
            <v>5340.6</v>
          </cell>
          <cell r="E102">
            <v>3048.58</v>
          </cell>
          <cell r="F102">
            <v>756.56</v>
          </cell>
        </row>
        <row r="103">
          <cell r="B103" t="str">
            <v>70</v>
          </cell>
          <cell r="C103">
            <v>5733.7</v>
          </cell>
          <cell r="E103">
            <v>3048.58</v>
          </cell>
          <cell r="F103">
            <v>5733.7</v>
          </cell>
        </row>
        <row r="104">
          <cell r="B104" t="str">
            <v>71</v>
          </cell>
          <cell r="C104">
            <v>2866.85</v>
          </cell>
          <cell r="E104">
            <v>3048.58</v>
          </cell>
        </row>
        <row r="105">
          <cell r="B105" t="str">
            <v>73</v>
          </cell>
          <cell r="D105">
            <v>627.24</v>
          </cell>
          <cell r="E105">
            <v>3048.58</v>
          </cell>
          <cell r="F105">
            <v>3000</v>
          </cell>
        </row>
        <row r="106">
          <cell r="B106" t="str">
            <v>74</v>
          </cell>
          <cell r="C106">
            <v>2329.84</v>
          </cell>
          <cell r="E106">
            <v>3048.58</v>
          </cell>
          <cell r="F106">
            <v>10000</v>
          </cell>
        </row>
        <row r="107">
          <cell r="B107" t="str">
            <v>75</v>
          </cell>
          <cell r="D107">
            <v>12244.29</v>
          </cell>
          <cell r="E107">
            <v>3048.58</v>
          </cell>
          <cell r="F107">
            <v>5915.43</v>
          </cell>
        </row>
        <row r="108">
          <cell r="B108" t="str">
            <v>76</v>
          </cell>
          <cell r="C108">
            <v>3098.85</v>
          </cell>
          <cell r="E108">
            <v>3048.58</v>
          </cell>
          <cell r="F108">
            <v>3048</v>
          </cell>
        </row>
        <row r="109">
          <cell r="B109" t="str">
            <v>77</v>
          </cell>
          <cell r="C109">
            <v>5733.7</v>
          </cell>
          <cell r="E109">
            <v>3048.58</v>
          </cell>
          <cell r="F109">
            <v>5733.7</v>
          </cell>
        </row>
        <row r="110">
          <cell r="B110" t="str">
            <v>78</v>
          </cell>
          <cell r="D110">
            <v>12735.39</v>
          </cell>
          <cell r="E110">
            <v>3048.58</v>
          </cell>
          <cell r="F110">
            <v>2866.85</v>
          </cell>
        </row>
        <row r="111">
          <cell r="B111" t="str">
            <v>79</v>
          </cell>
          <cell r="C111">
            <v>14492.19</v>
          </cell>
          <cell r="E111">
            <v>3048.58</v>
          </cell>
        </row>
        <row r="112">
          <cell r="B112" t="str">
            <v>8</v>
          </cell>
          <cell r="C112">
            <v>241560.66</v>
          </cell>
          <cell r="E112">
            <v>3048.58</v>
          </cell>
        </row>
        <row r="113">
          <cell r="B113" t="str">
            <v>80</v>
          </cell>
          <cell r="D113">
            <v>1635.59</v>
          </cell>
          <cell r="E113">
            <v>3048.58</v>
          </cell>
          <cell r="F113">
            <v>3000</v>
          </cell>
        </row>
        <row r="114">
          <cell r="B114" t="str">
            <v>81</v>
          </cell>
          <cell r="D114">
            <v>1481.51</v>
          </cell>
          <cell r="E114">
            <v>3048.58</v>
          </cell>
        </row>
        <row r="115">
          <cell r="B115" t="str">
            <v>82</v>
          </cell>
          <cell r="C115">
            <v>6945.8</v>
          </cell>
          <cell r="E115">
            <v>3048.58</v>
          </cell>
        </row>
        <row r="116">
          <cell r="B116" t="str">
            <v>83</v>
          </cell>
          <cell r="C116">
            <v>11843.9</v>
          </cell>
          <cell r="E116">
            <v>3048.58</v>
          </cell>
        </row>
        <row r="117">
          <cell r="B117" t="str">
            <v>84</v>
          </cell>
          <cell r="C117">
            <v>5948.61</v>
          </cell>
          <cell r="E117">
            <v>3048.58</v>
          </cell>
          <cell r="F117">
            <v>10000</v>
          </cell>
        </row>
        <row r="118">
          <cell r="B118" t="str">
            <v>85</v>
          </cell>
          <cell r="C118">
            <v>8350.6200000000008</v>
          </cell>
          <cell r="E118">
            <v>3048.58</v>
          </cell>
          <cell r="F118">
            <v>11400</v>
          </cell>
        </row>
        <row r="119">
          <cell r="B119" t="str">
            <v>86</v>
          </cell>
          <cell r="D119">
            <v>12638.76</v>
          </cell>
          <cell r="E119">
            <v>3048.58</v>
          </cell>
        </row>
        <row r="120">
          <cell r="B120" t="str">
            <v>87</v>
          </cell>
          <cell r="C120">
            <v>16736.5</v>
          </cell>
          <cell r="E120">
            <v>3048.58</v>
          </cell>
          <cell r="F120">
            <v>19785.080000000002</v>
          </cell>
        </row>
        <row r="121">
          <cell r="B121" t="str">
            <v>88</v>
          </cell>
          <cell r="D121">
            <v>511.1</v>
          </cell>
          <cell r="E121">
            <v>3048.58</v>
          </cell>
          <cell r="F121">
            <v>3150</v>
          </cell>
        </row>
        <row r="122">
          <cell r="B122" t="str">
            <v>89</v>
          </cell>
          <cell r="D122">
            <v>90.75</v>
          </cell>
          <cell r="E122">
            <v>3048.58</v>
          </cell>
        </row>
        <row r="123">
          <cell r="B123" t="str">
            <v>9</v>
          </cell>
          <cell r="C123">
            <v>995.01</v>
          </cell>
          <cell r="E123">
            <v>3048.58</v>
          </cell>
          <cell r="F123">
            <v>3050</v>
          </cell>
        </row>
        <row r="124">
          <cell r="B124" t="str">
            <v>90</v>
          </cell>
          <cell r="C124">
            <v>5733.7</v>
          </cell>
          <cell r="E124">
            <v>3048.58</v>
          </cell>
        </row>
        <row r="125">
          <cell r="B125" t="str">
            <v>91</v>
          </cell>
          <cell r="D125">
            <v>2542.42</v>
          </cell>
          <cell r="E125">
            <v>3048.58</v>
          </cell>
        </row>
        <row r="126">
          <cell r="B126" t="str">
            <v>92</v>
          </cell>
          <cell r="D126">
            <v>11710.69</v>
          </cell>
          <cell r="E126">
            <v>3048.58</v>
          </cell>
        </row>
        <row r="127">
          <cell r="B127" t="str">
            <v>93</v>
          </cell>
          <cell r="C127">
            <v>696.9</v>
          </cell>
          <cell r="E127">
            <v>3048.58</v>
          </cell>
          <cell r="F127">
            <v>2866.85</v>
          </cell>
        </row>
        <row r="128">
          <cell r="B128" t="str">
            <v>94</v>
          </cell>
          <cell r="C128">
            <v>19351.099999999999</v>
          </cell>
          <cell r="E128">
            <v>3048.58</v>
          </cell>
        </row>
        <row r="129">
          <cell r="B129" t="str">
            <v>95</v>
          </cell>
          <cell r="D129">
            <v>31.79</v>
          </cell>
          <cell r="E129">
            <v>3048.58</v>
          </cell>
          <cell r="F129">
            <v>2867</v>
          </cell>
        </row>
        <row r="130">
          <cell r="B130" t="str">
            <v>96</v>
          </cell>
          <cell r="C130">
            <v>3818.31</v>
          </cell>
          <cell r="E130">
            <v>3048.58</v>
          </cell>
        </row>
        <row r="131">
          <cell r="B131" t="str">
            <v>97</v>
          </cell>
          <cell r="C131">
            <v>7645.46</v>
          </cell>
          <cell r="E131">
            <v>3048.58</v>
          </cell>
        </row>
        <row r="132">
          <cell r="B132" t="str">
            <v>98</v>
          </cell>
          <cell r="C132">
            <v>4609.3100000000004</v>
          </cell>
          <cell r="E132">
            <v>3048.58</v>
          </cell>
          <cell r="F132">
            <v>10000</v>
          </cell>
        </row>
        <row r="133">
          <cell r="B133" t="str">
            <v>99</v>
          </cell>
          <cell r="C133">
            <v>318.35000000000002</v>
          </cell>
          <cell r="E133">
            <v>3048.58</v>
          </cell>
          <cell r="F133">
            <v>3000</v>
          </cell>
        </row>
        <row r="134">
          <cell r="B134" t="str">
            <v>??? ??????!</v>
          </cell>
        </row>
        <row r="135">
          <cell r="B135" t="str">
            <v>??? ??????!</v>
          </cell>
        </row>
      </sheetData>
    </sheetDataSet>
  </externalBook>
</externalLink>
</file>

<file path=xl/tables/table1.xml><?xml version="1.0" encoding="utf-8"?>
<table xmlns="http://schemas.openxmlformats.org/spreadsheetml/2006/main" id="1" name="Таблица3" displayName="Таблица3" ref="A3:AA141" headerRowCount="0" totalsRowCount="1" headerRowDxfId="82" dataDxfId="81">
  <tableColumns count="27">
    <tableColumn id="1" name="Столбец1" totalsRowLabel="ИТОГО" headerRowDxfId="79" dataDxfId="78" totalsRowDxfId="80"/>
    <tableColumn id="31" name="Столбец3" totalsRowFunction="sum" headerRowDxfId="76" dataDxfId="75" totalsRowDxfId="77">
      <calculatedColumnFormula>IFERROR(VLOOKUP($A3,[1]январь!$B:$F,3,),0)-IFERROR(VLOOKUP($A3,[1]январь!$B:$F,2, ),0)</calculatedColumnFormula>
    </tableColumn>
    <tableColumn id="29" name="Столбец29" totalsRowFunction="sum" headerRowDxfId="73" dataDxfId="72" totalsRowDxfId="74">
      <calculatedColumnFormula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calculatedColumnFormula>
    </tableColumn>
    <tableColumn id="4" name="Столбец4" totalsRowFunction="custom" headerRowDxfId="70" dataDxfId="69" totalsRowDxfId="71">
      <calculatedColumnFormula>IFERROR(VLOOKUP($A3,[1]январь!$B:$F,4, ),0)</calculatedColumnFormula>
      <totalsRowFormula>SUM(Таблица3[Столбец4])</totalsRowFormula>
    </tableColumn>
    <tableColumn id="5" name="Столбец5" totalsRowFunction="custom" headerRowDxfId="67" dataDxfId="66" totalsRowDxfId="68">
      <calculatedColumnFormula>IFERROR(VLOOKUP($A3,[1]январь!$B:$F,5, ),0)</calculatedColumnFormula>
      <totalsRowFormula>SUM(Таблица3[Столбец5])</totalsRowFormula>
    </tableColumn>
    <tableColumn id="6" name="Столбец6" totalsRowFunction="custom" headerRowDxfId="64" dataDxfId="63" totalsRowDxfId="65">
      <calculatedColumnFormula>IFERROR(VLOOKUP($A3,[1]февраль!$B:$F,4, ),0)</calculatedColumnFormula>
      <totalsRowFormula>SUM(Таблица3[Столбец6])</totalsRowFormula>
    </tableColumn>
    <tableColumn id="7" name="Столбец7" totalsRowFunction="custom" headerRowDxfId="61" dataDxfId="60" totalsRowDxfId="62">
      <calculatedColumnFormula>IFERROR(VLOOKUP($A3,[1]февраль!$B:$F,5, ),0)</calculatedColumnFormula>
      <totalsRowFormula>SUM(Таблица3[Столбец7])</totalsRowFormula>
    </tableColumn>
    <tableColumn id="8" name="Столбец8" totalsRowFunction="custom" headerRowDxfId="58" dataDxfId="57" totalsRowDxfId="59">
      <calculatedColumnFormula>IFERROR(VLOOKUP($A3,[1]март!$B:$F,4, ),0)</calculatedColumnFormula>
      <totalsRowFormula>SUM(Таблица3[Столбец8])</totalsRowFormula>
    </tableColumn>
    <tableColumn id="9" name="Столбец9" totalsRowFunction="custom" headerRowDxfId="55" dataDxfId="54" totalsRowDxfId="56">
      <calculatedColumnFormula>IFERROR(VLOOKUP($A3,[1]март!$B:$F,5, ),0)</calculatedColumnFormula>
      <totalsRowFormula>SUM(Таблица3[Столбец9])</totalsRowFormula>
    </tableColumn>
    <tableColumn id="10" name="Столбец10" totalsRowFunction="custom" headerRowDxfId="52" dataDxfId="51" totalsRowDxfId="53">
      <calculatedColumnFormula>IFERROR(VLOOKUP($A3,[1]апрель!$B:$F,4, ),0)</calculatedColumnFormula>
      <totalsRowFormula>SUM(Таблица3[Столбец10])</totalsRowFormula>
    </tableColumn>
    <tableColumn id="11" name="Столбец11" totalsRowFunction="custom" headerRowDxfId="49" dataDxfId="48" totalsRowDxfId="50">
      <calculatedColumnFormula>IFERROR(VLOOKUP($A3,[1]апрель!$B:$F,5, ),0)</calculatedColumnFormula>
      <totalsRowFormula>SUM(Таблица3[Столбец11])</totalsRowFormula>
    </tableColumn>
    <tableColumn id="12" name="Столбец12" totalsRowFunction="custom" headerRowDxfId="46" dataDxfId="45" totalsRowDxfId="47">
      <calculatedColumnFormula>IFERROR(VLOOKUP($A3,[1]май!$B:$F,4, ),0)</calculatedColumnFormula>
      <totalsRowFormula>SUM(Таблица3[Столбец12])</totalsRowFormula>
    </tableColumn>
    <tableColumn id="13" name="Столбец13" totalsRowFunction="custom" headerRowDxfId="43" dataDxfId="42" totalsRowDxfId="44">
      <calculatedColumnFormula>IFERROR(VLOOKUP($A3,[1]май!$B:$F,5, ),0)</calculatedColumnFormula>
      <totalsRowFormula>SUM(Таблица3[Столбец13])</totalsRowFormula>
    </tableColumn>
    <tableColumn id="14" name="Столбец14" totalsRowFunction="custom" headerRowDxfId="40" dataDxfId="39" totalsRowDxfId="41">
      <calculatedColumnFormula>IFERROR(VLOOKUP($A3,[1]июнь!$B:$F,4, ),0)</calculatedColumnFormula>
      <totalsRowFormula>SUM(Таблица3[Столбец14])</totalsRowFormula>
    </tableColumn>
    <tableColumn id="15" name="Столбец15" totalsRowFunction="custom" headerRowDxfId="37" dataDxfId="36" totalsRowDxfId="38">
      <calculatedColumnFormula>IFERROR(VLOOKUP($A3,[1]июнь!$B:$F,5, ),0)</calculatedColumnFormula>
      <totalsRowFormula>SUM(Таблица3[Столбец15])</totalsRowFormula>
    </tableColumn>
    <tableColumn id="16" name="Столбец16" totalsRowFunction="custom" headerRowDxfId="34" dataDxfId="33" totalsRowDxfId="35">
      <calculatedColumnFormula>IFERROR(VLOOKUP($A3,[1]июль!$B:$F,4, ),0)</calculatedColumnFormula>
      <totalsRowFormula>SUM(Таблица3[Столбец16])</totalsRowFormula>
    </tableColumn>
    <tableColumn id="17" name="Столбец17" totalsRowFunction="custom" headerRowDxfId="31" dataDxfId="30" totalsRowDxfId="32">
      <calculatedColumnFormula>IFERROR(VLOOKUP($A3,[1]июль!$B:$F,5, ),0)</calculatedColumnFormula>
      <totalsRowFormula>SUM(Таблица3[Столбец17])</totalsRowFormula>
    </tableColumn>
    <tableColumn id="18" name="Столбец18" totalsRowFunction="custom" headerRowDxfId="28" dataDxfId="27" totalsRowDxfId="29">
      <calculatedColumnFormula>IFERROR(VLOOKUP($A3,[1]август!$B:$F,4, ),0)</calculatedColumnFormula>
      <totalsRowFormula>SUM(Таблица3[Столбец18])</totalsRowFormula>
    </tableColumn>
    <tableColumn id="19" name="Столбец19" totalsRowFunction="custom" headerRowDxfId="25" dataDxfId="24" totalsRowDxfId="26">
      <calculatedColumnFormula>IFERROR(VLOOKUP($A3,[1]август!$B:$F,5, ),0)</calculatedColumnFormula>
      <totalsRowFormula>SUM(Таблица3[Столбец19])</totalsRowFormula>
    </tableColumn>
    <tableColumn id="20" name="Столбец20" totalsRowFunction="custom" headerRowDxfId="22" dataDxfId="21" totalsRowDxfId="23">
      <calculatedColumnFormula>IFERROR(VLOOKUP($A3,[1]сентябрь!$B:$F,4, ),0)</calculatedColumnFormula>
      <totalsRowFormula>SUM(Таблица3[Столбец20])</totalsRowFormula>
    </tableColumn>
    <tableColumn id="21" name="Столбец21" totalsRowFunction="custom" headerRowDxfId="19" dataDxfId="18" totalsRowDxfId="20">
      <calculatedColumnFormula>IFERROR(VLOOKUP($A3,[1]сентябрь!$B:$F,5, ),0)</calculatedColumnFormula>
      <totalsRowFormula>SUM(Таблица3[Столбец21])</totalsRowFormula>
    </tableColumn>
    <tableColumn id="22" name="Столбец22" totalsRowFunction="custom" headerRowDxfId="16" dataDxfId="15" totalsRowDxfId="17">
      <calculatedColumnFormula>IFERROR(VLOOKUP($A3,[1]октябрь!$B:$F,4, ),0)</calculatedColumnFormula>
      <totalsRowFormula>SUM(Таблица3[Столбец22])</totalsRowFormula>
    </tableColumn>
    <tableColumn id="23" name="Столбец23" totalsRowFunction="custom" headerRowDxfId="13" dataDxfId="12" totalsRowDxfId="14">
      <calculatedColumnFormula>IFERROR(VLOOKUP($A3,[1]октябрь!$B:$F,5, ),0)</calculatedColumnFormula>
      <totalsRowFormula>SUM(Таблица3[Столбец23])</totalsRowFormula>
    </tableColumn>
    <tableColumn id="24" name="Столбец24" totalsRowFunction="custom" headerRowDxfId="10" dataDxfId="9" totalsRowDxfId="11">
      <calculatedColumnFormula>IFERROR(VLOOKUP($A3,[1]ноябрь!$B:$F,4, ),0)</calculatedColumnFormula>
      <totalsRowFormula>SUM(Таблица3[Столбец24])</totalsRowFormula>
    </tableColumn>
    <tableColumn id="25" name="Столбец25" totalsRowFunction="custom" headerRowDxfId="7" dataDxfId="6" totalsRowDxfId="8">
      <calculatedColumnFormula>IFERROR(VLOOKUP($A3,[1]ноябрь!$B:$F,5, ),0)</calculatedColumnFormula>
      <totalsRowFormula>SUM(Таблица3[Столбец25])</totalsRowFormula>
    </tableColumn>
    <tableColumn id="26" name="Столбец26" totalsRowFunction="custom" headerRowDxfId="4" dataDxfId="3" totalsRowDxfId="5">
      <calculatedColumnFormula>IFERROR(VLOOKUP($A3,[1]декабрь!$B:$F,4, ),0)</calculatedColumnFormula>
      <totalsRowFormula>SUM(Таблица3[Столбец26])</totalsRowFormula>
    </tableColumn>
    <tableColumn id="27" name="Столбец27" totalsRowFunction="custom" headerRowDxfId="1" dataDxfId="0" totalsRowDxfId="2">
      <calculatedColumnFormula>IFERROR(VLOOKUP($A3,[1]декабрь!$B:$F,5, ),0)</calculatedColumnFormula>
      <totalsRowFormula>SUM(Таблица3[Столбец27])</totalsRow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A141"/>
  <sheetViews>
    <sheetView tabSelected="1" workbookViewId="0">
      <pane xSplit="3" ySplit="2" topLeftCell="D81" activePane="bottomRight" state="frozen"/>
      <selection pane="topRight" activeCell="D1" sqref="D1"/>
      <selection pane="bottomLeft" activeCell="A3" sqref="A3"/>
      <selection pane="bottomRight" activeCell="E11" sqref="E11"/>
    </sheetView>
  </sheetViews>
  <sheetFormatPr defaultRowHeight="15" x14ac:dyDescent="0.25"/>
  <cols>
    <col min="1" max="1" width="12.42578125" style="15" customWidth="1"/>
    <col min="2" max="2" width="12.42578125" style="11" customWidth="1"/>
    <col min="3" max="3" width="11.7109375" style="11" bestFit="1" customWidth="1"/>
    <col min="4" max="9" width="12.7109375" style="16" customWidth="1"/>
    <col min="10" max="15" width="13.7109375" style="16" customWidth="1"/>
    <col min="16" max="17" width="13.7109375" style="12" customWidth="1"/>
    <col min="18" max="27" width="13.7109375" style="16" customWidth="1"/>
  </cols>
  <sheetData>
    <row r="1" spans="1:27" s="5" customFormat="1" ht="45" customHeight="1" x14ac:dyDescent="0.25">
      <c r="A1" s="1" t="s">
        <v>0</v>
      </c>
      <c r="B1" s="2" t="s">
        <v>1</v>
      </c>
      <c r="C1" s="2" t="s">
        <v>2</v>
      </c>
      <c r="D1" s="3" t="s">
        <v>3</v>
      </c>
      <c r="E1" s="3"/>
      <c r="F1" s="3" t="s">
        <v>4</v>
      </c>
      <c r="G1" s="3"/>
      <c r="H1" s="3" t="s">
        <v>5</v>
      </c>
      <c r="I1" s="3"/>
      <c r="J1" s="3" t="s">
        <v>6</v>
      </c>
      <c r="K1" s="3"/>
      <c r="L1" s="3" t="s">
        <v>7</v>
      </c>
      <c r="M1" s="3"/>
      <c r="N1" s="3" t="s">
        <v>8</v>
      </c>
      <c r="O1" s="3"/>
      <c r="P1" s="4" t="s">
        <v>9</v>
      </c>
      <c r="Q1" s="4"/>
      <c r="R1" s="3" t="s">
        <v>10</v>
      </c>
      <c r="S1" s="3"/>
      <c r="T1" s="3" t="s">
        <v>11</v>
      </c>
      <c r="U1" s="3"/>
      <c r="V1" s="3" t="s">
        <v>12</v>
      </c>
      <c r="W1" s="3"/>
      <c r="X1" s="3" t="s">
        <v>13</v>
      </c>
      <c r="Y1" s="3"/>
      <c r="Z1" s="3" t="s">
        <v>14</v>
      </c>
      <c r="AA1" s="3"/>
    </row>
    <row r="2" spans="1:27" s="5" customFormat="1" ht="30" customHeight="1" x14ac:dyDescent="0.25">
      <c r="A2" s="6"/>
      <c r="B2" s="7" t="s">
        <v>15</v>
      </c>
      <c r="C2" s="7"/>
      <c r="D2" s="8" t="s">
        <v>16</v>
      </c>
      <c r="E2" s="8" t="s">
        <v>17</v>
      </c>
      <c r="F2" s="8" t="s">
        <v>16</v>
      </c>
      <c r="G2" s="8" t="s">
        <v>17</v>
      </c>
      <c r="H2" s="8" t="s">
        <v>16</v>
      </c>
      <c r="I2" s="8" t="s">
        <v>17</v>
      </c>
      <c r="J2" s="8" t="s">
        <v>16</v>
      </c>
      <c r="K2" s="8" t="s">
        <v>17</v>
      </c>
      <c r="L2" s="8" t="s">
        <v>16</v>
      </c>
      <c r="M2" s="8" t="s">
        <v>17</v>
      </c>
      <c r="N2" s="8" t="s">
        <v>16</v>
      </c>
      <c r="O2" s="8" t="s">
        <v>17</v>
      </c>
      <c r="P2" s="9" t="s">
        <v>16</v>
      </c>
      <c r="Q2" s="9" t="s">
        <v>17</v>
      </c>
      <c r="R2" s="8" t="s">
        <v>16</v>
      </c>
      <c r="S2" s="8" t="s">
        <v>17</v>
      </c>
      <c r="T2" s="8" t="s">
        <v>16</v>
      </c>
      <c r="U2" s="8" t="s">
        <v>17</v>
      </c>
      <c r="V2" s="8" t="s">
        <v>16</v>
      </c>
      <c r="W2" s="8" t="s">
        <v>17</v>
      </c>
      <c r="X2" s="8" t="s">
        <v>16</v>
      </c>
      <c r="Y2" s="8" t="s">
        <v>17</v>
      </c>
      <c r="Z2" s="8" t="s">
        <v>16</v>
      </c>
      <c r="AA2" s="8" t="s">
        <v>17</v>
      </c>
    </row>
    <row r="3" spans="1:27" x14ac:dyDescent="0.25">
      <c r="A3" s="10" t="s">
        <v>18</v>
      </c>
      <c r="B3" s="11">
        <f>IFERROR(VLOOKUP($A3,[1]январь!$B:$F,3,),0)-IFERROR(VLOOKUP($A3,[1]январь!$B:$F,2, ),0)</f>
        <v>-15748.26</v>
      </c>
      <c r="C3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1291.3200000000088</v>
      </c>
      <c r="D3" s="12">
        <f>IFERROR(VLOOKUP($A3,[1]январь!$B:$F,4, ),0)</f>
        <v>2634.55</v>
      </c>
      <c r="E3" s="12">
        <f>IFERROR(VLOOKUP($A3,[1]январь!$B:$F,5, ),0)</f>
        <v>0</v>
      </c>
      <c r="F3" s="12">
        <f>IFERROR(VLOOKUP($A3,[1]февраль!$B:$F,4, ),0)</f>
        <v>2634.55</v>
      </c>
      <c r="G3" s="12">
        <f>IFERROR(VLOOKUP($A3,[1]февраль!$B:$F,5, ),0)</f>
        <v>0</v>
      </c>
      <c r="H3" s="12">
        <f>IFERROR(VLOOKUP($A3,[1]март!$B:$F,4, ),0)</f>
        <v>2634.55</v>
      </c>
      <c r="I3" s="12">
        <f>IFERROR(VLOOKUP($A3,[1]март!$B:$F,5, ),0)</f>
        <v>0</v>
      </c>
      <c r="J3" s="12">
        <f>IFERROR(VLOOKUP($A3,[1]апрель!$B:$F,4, ),0)</f>
        <v>2634.55</v>
      </c>
      <c r="K3" s="12">
        <f>IFERROR(VLOOKUP($A3,[1]апрель!$B:$F,5, ),0)</f>
        <v>0</v>
      </c>
      <c r="L3" s="12">
        <f>IFERROR(VLOOKUP($A3,[1]май!$B:$F,4, ),0)</f>
        <v>2634.55</v>
      </c>
      <c r="M3" s="12">
        <f>IFERROR(VLOOKUP($A3,[1]май!$B:$F,5, ),0)</f>
        <v>0</v>
      </c>
      <c r="N3" s="12">
        <f>IFERROR(VLOOKUP($A3,[1]июнь!$B:$F,4, ),0)</f>
        <v>2634.55</v>
      </c>
      <c r="O3" s="12">
        <f>IFERROR(VLOOKUP($A3,[1]июнь!$B:$F,5, ),0)</f>
        <v>0</v>
      </c>
      <c r="P3" s="12">
        <f>IFERROR(VLOOKUP($A3,[1]июль!$B:$F,4, ),0)</f>
        <v>2634.55</v>
      </c>
      <c r="Q3" s="12">
        <f>IFERROR(VLOOKUP($A3,[1]июль!$B:$F,5, ),0)</f>
        <v>0</v>
      </c>
      <c r="R3" s="12">
        <f>IFERROR(VLOOKUP($A3,[1]август!$B:$F,4, ),0)</f>
        <v>2866.85</v>
      </c>
      <c r="S3" s="12">
        <f>IFERROR(VLOOKUP($A3,[1]август!$B:$F,5, ),0)</f>
        <v>49997.41</v>
      </c>
      <c r="T3" s="12">
        <f>IFERROR(VLOOKUP($A3,[1]сентябрь!$B:$F,4, ),0)</f>
        <v>2866.85</v>
      </c>
      <c r="U3" s="12">
        <f>IFERROR(VLOOKUP($A3,[1]сентябрь!$B:$F,5, ),0)</f>
        <v>0</v>
      </c>
      <c r="V3" s="12">
        <f>IFERROR(VLOOKUP($A3,[1]октябрь!$B:$F,4, ),0)</f>
        <v>2866.85</v>
      </c>
      <c r="W3" s="12">
        <f>IFERROR(VLOOKUP($A3,[1]октябрь!$B:$F,5, ),0)</f>
        <v>0</v>
      </c>
      <c r="X3" s="12">
        <f>IFERROR(VLOOKUP($A3,[1]ноябрь!$B:$F,4, ),0)</f>
        <v>2866.85</v>
      </c>
      <c r="Y3" s="12">
        <f>IFERROR(VLOOKUP($A3,[1]ноябрь!$B:$F,5, ),0)</f>
        <v>0</v>
      </c>
      <c r="Z3" s="12">
        <f>IFERROR(VLOOKUP($A3,[1]декабрь!$B:$F,4, ),0)</f>
        <v>3048.58</v>
      </c>
      <c r="AA3" s="12">
        <f>IFERROR(VLOOKUP($A3,[1]декабрь!$B:$F,5, ),0)</f>
        <v>0</v>
      </c>
    </row>
    <row r="4" spans="1:27" x14ac:dyDescent="0.25">
      <c r="A4" s="10" t="s">
        <v>19</v>
      </c>
      <c r="B4" s="11">
        <f>IFERROR(VLOOKUP($A4,[1]январь!$B:$F,3,),0)-IFERROR(VLOOKUP($A4,[1]январь!$B:$F,2, ),0)</f>
        <v>1727.94</v>
      </c>
      <c r="C4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5.0022208597511053E-12</v>
      </c>
      <c r="D4" s="12">
        <f>IFERROR(VLOOKUP($A4,[1]январь!$B:$F,4, ),0)</f>
        <v>2634.55</v>
      </c>
      <c r="E4" s="12">
        <f>IFERROR(VLOOKUP($A4,[1]январь!$B:$F,5, ),0)</f>
        <v>2634.55</v>
      </c>
      <c r="F4" s="12">
        <f>IFERROR(VLOOKUP($A4,[1]февраль!$B:$F,4, ),0)</f>
        <v>2634.55</v>
      </c>
      <c r="G4" s="12">
        <f>IFERROR(VLOOKUP($A4,[1]февраль!$B:$F,5, ),0)</f>
        <v>906.61</v>
      </c>
      <c r="H4" s="12">
        <f>IFERROR(VLOOKUP($A4,[1]март!$B:$F,4, ),0)</f>
        <v>2634.55</v>
      </c>
      <c r="I4" s="12">
        <f>IFERROR(VLOOKUP($A4,[1]март!$B:$F,5, ),0)</f>
        <v>2634.55</v>
      </c>
      <c r="J4" s="12">
        <f>IFERROR(VLOOKUP($A4,[1]апрель!$B:$F,4, ),0)</f>
        <v>2634.55</v>
      </c>
      <c r="K4" s="12">
        <f>IFERROR(VLOOKUP($A4,[1]апрель!$B:$F,5, ),0)</f>
        <v>2634.55</v>
      </c>
      <c r="L4" s="12">
        <f>IFERROR(VLOOKUP($A4,[1]май!$B:$F,4, ),0)</f>
        <v>2634.55</v>
      </c>
      <c r="M4" s="12">
        <f>IFERROR(VLOOKUP($A4,[1]май!$B:$F,5, ),0)</f>
        <v>2634.55</v>
      </c>
      <c r="N4" s="12">
        <f>IFERROR(VLOOKUP($A4,[1]июнь!$B:$F,4, ),0)</f>
        <v>2634.55</v>
      </c>
      <c r="O4" s="12">
        <f>IFERROR(VLOOKUP($A4,[1]июнь!$B:$F,5, ),0)</f>
        <v>2634.55</v>
      </c>
      <c r="P4" s="12">
        <f>IFERROR(VLOOKUP($A4,[1]июль!$B:$F,4, ),0)</f>
        <v>2634.55</v>
      </c>
      <c r="Q4" s="12">
        <f>IFERROR(VLOOKUP($A4,[1]июль!$B:$F,5, ),0)</f>
        <v>2634.55</v>
      </c>
      <c r="R4" s="12">
        <f>IFERROR(VLOOKUP($A4,[1]август!$B:$F,4, ),0)</f>
        <v>2866.85</v>
      </c>
      <c r="S4" s="12">
        <f>IFERROR(VLOOKUP($A4,[1]август!$B:$F,5, ),0)</f>
        <v>2634.55</v>
      </c>
      <c r="T4" s="12">
        <f>IFERROR(VLOOKUP($A4,[1]сентябрь!$B:$F,4, ),0)</f>
        <v>2866.85</v>
      </c>
      <c r="U4" s="12">
        <f>IFERROR(VLOOKUP($A4,[1]сентябрь!$B:$F,5, ),0)</f>
        <v>3099.15</v>
      </c>
      <c r="V4" s="12">
        <f>IFERROR(VLOOKUP($A4,[1]октябрь!$B:$F,4, ),0)</f>
        <v>2866.85</v>
      </c>
      <c r="W4" s="12">
        <f>IFERROR(VLOOKUP($A4,[1]октябрь!$B:$F,5, ),0)</f>
        <v>2866.85</v>
      </c>
      <c r="X4" s="12">
        <f>IFERROR(VLOOKUP($A4,[1]ноябрь!$B:$F,4, ),0)</f>
        <v>2866.85</v>
      </c>
      <c r="Y4" s="12">
        <f>IFERROR(VLOOKUP($A4,[1]ноябрь!$B:$F,5, ),0)</f>
        <v>2866.85</v>
      </c>
      <c r="Z4" s="12">
        <f>IFERROR(VLOOKUP($A4,[1]декабрь!$B:$F,4, ),0)</f>
        <v>3048.58</v>
      </c>
      <c r="AA4" s="12">
        <f>IFERROR(VLOOKUP($A4,[1]декабрь!$B:$F,5, ),0)</f>
        <v>3048.58</v>
      </c>
    </row>
    <row r="5" spans="1:27" x14ac:dyDescent="0.25">
      <c r="A5" s="10" t="s">
        <v>20</v>
      </c>
      <c r="B5" s="11">
        <f>IFERROR(VLOOKUP($A5,[1]январь!$B:$F,3,),0)-IFERROR(VLOOKUP($A5,[1]январь!$B:$F,2, ),0)</f>
        <v>-3068.41</v>
      </c>
      <c r="C5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-5926.2399999999989</v>
      </c>
      <c r="D5" s="12">
        <f>IFERROR(VLOOKUP($A5,[1]январь!$B:$F,4, ),0)</f>
        <v>2634.55</v>
      </c>
      <c r="E5" s="12">
        <f>IFERROR(VLOOKUP($A5,[1]январь!$B:$F,5, ),0)</f>
        <v>7000</v>
      </c>
      <c r="F5" s="12">
        <f>IFERROR(VLOOKUP($A5,[1]февраль!$B:$F,4, ),0)</f>
        <v>2634.55</v>
      </c>
      <c r="G5" s="12">
        <f>IFERROR(VLOOKUP($A5,[1]февраль!$B:$F,5, ),0)</f>
        <v>2700</v>
      </c>
      <c r="H5" s="12">
        <f>IFERROR(VLOOKUP($A5,[1]март!$B:$F,4, ),0)</f>
        <v>2634.55</v>
      </c>
      <c r="I5" s="12">
        <f>IFERROR(VLOOKUP($A5,[1]март!$B:$F,5, ),0)</f>
        <v>0</v>
      </c>
      <c r="J5" s="12">
        <f>IFERROR(VLOOKUP($A5,[1]апрель!$B:$F,4, ),0)</f>
        <v>2634.55</v>
      </c>
      <c r="K5" s="12">
        <f>IFERROR(VLOOKUP($A5,[1]апрель!$B:$F,5, ),0)</f>
        <v>0</v>
      </c>
      <c r="L5" s="12">
        <f>IFERROR(VLOOKUP($A5,[1]май!$B:$F,4, ),0)</f>
        <v>2634.55</v>
      </c>
      <c r="M5" s="12">
        <f>IFERROR(VLOOKUP($A5,[1]май!$B:$F,5, ),0)</f>
        <v>0</v>
      </c>
      <c r="N5" s="12">
        <f>IFERROR(VLOOKUP($A5,[1]июнь!$B:$F,4, ),0)</f>
        <v>2634.55</v>
      </c>
      <c r="O5" s="12">
        <f>IFERROR(VLOOKUP($A5,[1]июнь!$B:$F,5, ),0)</f>
        <v>2700</v>
      </c>
      <c r="P5" s="12">
        <f>IFERROR(VLOOKUP($A5,[1]июль!$B:$F,4, ),0)</f>
        <v>2634.55</v>
      </c>
      <c r="Q5" s="12">
        <f>IFERROR(VLOOKUP($A5,[1]июль!$B:$F,5, ),0)</f>
        <v>2700</v>
      </c>
      <c r="R5" s="12">
        <f>IFERROR(VLOOKUP($A5,[1]август!$B:$F,4, ),0)</f>
        <v>2866.85</v>
      </c>
      <c r="S5" s="12">
        <f>IFERROR(VLOOKUP($A5,[1]август!$B:$F,5, ),0)</f>
        <v>0</v>
      </c>
      <c r="T5" s="12">
        <f>IFERROR(VLOOKUP($A5,[1]сентябрь!$B:$F,4, ),0)</f>
        <v>2866.85</v>
      </c>
      <c r="U5" s="12">
        <f>IFERROR(VLOOKUP($A5,[1]сентябрь!$B:$F,5, ),0)</f>
        <v>4000</v>
      </c>
      <c r="V5" s="12">
        <f>IFERROR(VLOOKUP($A5,[1]октябрь!$B:$F,4, ),0)</f>
        <v>2866.85</v>
      </c>
      <c r="W5" s="12">
        <f>IFERROR(VLOOKUP($A5,[1]октябрь!$B:$F,5, ),0)</f>
        <v>0</v>
      </c>
      <c r="X5" s="12">
        <f>IFERROR(VLOOKUP($A5,[1]ноябрь!$B:$F,4, ),0)</f>
        <v>2866.85</v>
      </c>
      <c r="Y5" s="12">
        <f>IFERROR(VLOOKUP($A5,[1]ноябрь!$B:$F,5, ),0)</f>
        <v>8000</v>
      </c>
      <c r="Z5" s="12">
        <f>IFERROR(VLOOKUP($A5,[1]декабрь!$B:$F,4, ),0)</f>
        <v>3048.58</v>
      </c>
      <c r="AA5" s="12">
        <f>IFERROR(VLOOKUP($A5,[1]декабрь!$B:$F,5, ),0)</f>
        <v>3000</v>
      </c>
    </row>
    <row r="6" spans="1:27" x14ac:dyDescent="0.25">
      <c r="A6" s="10" t="s">
        <v>21</v>
      </c>
      <c r="B6" s="11">
        <f>IFERROR(VLOOKUP($A6,[1]январь!$B:$F,3,),0)-IFERROR(VLOOKUP($A6,[1]январь!$B:$F,2, ),0)</f>
        <v>-21563.01</v>
      </c>
      <c r="C6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-39670.839999999997</v>
      </c>
      <c r="D6" s="12">
        <f>IFERROR(VLOOKUP($A6,[1]январь!$B:$F,4, ),0)</f>
        <v>2634.55</v>
      </c>
      <c r="E6" s="12">
        <f>IFERROR(VLOOKUP($A6,[1]январь!$B:$F,5, ),0)</f>
        <v>9900</v>
      </c>
      <c r="F6" s="12">
        <f>IFERROR(VLOOKUP($A6,[1]февраль!$B:$F,4, ),0)</f>
        <v>2634.55</v>
      </c>
      <c r="G6" s="12">
        <f>IFERROR(VLOOKUP($A6,[1]февраль!$B:$F,5, ),0)</f>
        <v>0</v>
      </c>
      <c r="H6" s="12">
        <f>IFERROR(VLOOKUP($A6,[1]март!$B:$F,4, ),0)</f>
        <v>2634.55</v>
      </c>
      <c r="I6" s="12">
        <f>IFERROR(VLOOKUP($A6,[1]март!$B:$F,5, ),0)</f>
        <v>0</v>
      </c>
      <c r="J6" s="12">
        <f>IFERROR(VLOOKUP($A6,[1]апрель!$B:$F,4, ),0)</f>
        <v>2634.55</v>
      </c>
      <c r="K6" s="12">
        <f>IFERROR(VLOOKUP($A6,[1]апрель!$B:$F,5, ),0)</f>
        <v>4950</v>
      </c>
      <c r="L6" s="12">
        <f>IFERROR(VLOOKUP($A6,[1]май!$B:$F,4, ),0)</f>
        <v>2634.55</v>
      </c>
      <c r="M6" s="12">
        <f>IFERROR(VLOOKUP($A6,[1]май!$B:$F,5, ),0)</f>
        <v>0</v>
      </c>
      <c r="N6" s="12">
        <f>IFERROR(VLOOKUP($A6,[1]июнь!$B:$F,4, ),0)</f>
        <v>2634.55</v>
      </c>
      <c r="O6" s="12">
        <f>IFERROR(VLOOKUP($A6,[1]июнь!$B:$F,5, ),0)</f>
        <v>0</v>
      </c>
      <c r="P6" s="12">
        <f>IFERROR(VLOOKUP($A6,[1]июль!$B:$F,4, ),0)</f>
        <v>2634.55</v>
      </c>
      <c r="Q6" s="12">
        <f>IFERROR(VLOOKUP($A6,[1]июль!$B:$F,5, ),0)</f>
        <v>0</v>
      </c>
      <c r="R6" s="12">
        <f>IFERROR(VLOOKUP($A6,[1]август!$B:$F,4, ),0)</f>
        <v>2866.85</v>
      </c>
      <c r="S6" s="12">
        <f>IFERROR(VLOOKUP($A6,[1]август!$B:$F,5, ),0)</f>
        <v>0</v>
      </c>
      <c r="T6" s="12">
        <f>IFERROR(VLOOKUP($A6,[1]сентябрь!$B:$F,4, ),0)</f>
        <v>2866.85</v>
      </c>
      <c r="U6" s="12">
        <f>IFERROR(VLOOKUP($A6,[1]сентябрь!$B:$F,5, ),0)</f>
        <v>0</v>
      </c>
      <c r="V6" s="12">
        <f>IFERROR(VLOOKUP($A6,[1]октябрь!$B:$F,4, ),0)</f>
        <v>2866.85</v>
      </c>
      <c r="W6" s="12">
        <f>IFERROR(VLOOKUP($A6,[1]октябрь!$B:$F,5, ),0)</f>
        <v>0</v>
      </c>
      <c r="X6" s="12">
        <f>IFERROR(VLOOKUP($A6,[1]ноябрь!$B:$F,4, ),0)</f>
        <v>2866.85</v>
      </c>
      <c r="Y6" s="12">
        <f>IFERROR(VLOOKUP($A6,[1]ноябрь!$B:$F,5, ),0)</f>
        <v>0</v>
      </c>
      <c r="Z6" s="12">
        <f>IFERROR(VLOOKUP($A6,[1]декабрь!$B:$F,4, ),0)</f>
        <v>3048.58</v>
      </c>
      <c r="AA6" s="12">
        <f>IFERROR(VLOOKUP($A6,[1]декабрь!$B:$F,5, ),0)</f>
        <v>0</v>
      </c>
    </row>
    <row r="7" spans="1:27" x14ac:dyDescent="0.25">
      <c r="A7" s="10" t="s">
        <v>22</v>
      </c>
      <c r="B7" s="11">
        <f>IFERROR(VLOOKUP($A7,[1]январь!$B:$F,3,),0)-IFERROR(VLOOKUP($A7,[1]январь!$B:$F,2, ),0)</f>
        <v>1691.42</v>
      </c>
      <c r="C7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1133.5900000000056</v>
      </c>
      <c r="D7" s="12">
        <f>IFERROR(VLOOKUP($A7,[1]январь!$B:$F,4, ),0)</f>
        <v>2634.55</v>
      </c>
      <c r="E7" s="12">
        <f>IFERROR(VLOOKUP($A7,[1]январь!$B:$F,5, ),0)</f>
        <v>2700</v>
      </c>
      <c r="F7" s="12">
        <f>IFERROR(VLOOKUP($A7,[1]февраль!$B:$F,4, ),0)</f>
        <v>2634.55</v>
      </c>
      <c r="G7" s="12">
        <f>IFERROR(VLOOKUP($A7,[1]февраль!$B:$F,5, ),0)</f>
        <v>2700</v>
      </c>
      <c r="H7" s="12">
        <f>IFERROR(VLOOKUP($A7,[1]март!$B:$F,4, ),0)</f>
        <v>2634.55</v>
      </c>
      <c r="I7" s="12">
        <f>IFERROR(VLOOKUP($A7,[1]март!$B:$F,5, ),0)</f>
        <v>2700</v>
      </c>
      <c r="J7" s="12">
        <f>IFERROR(VLOOKUP($A7,[1]апрель!$B:$F,4, ),0)</f>
        <v>2634.55</v>
      </c>
      <c r="K7" s="12">
        <f>IFERROR(VLOOKUP($A7,[1]апрель!$B:$F,5, ),0)</f>
        <v>2700</v>
      </c>
      <c r="L7" s="12">
        <f>IFERROR(VLOOKUP($A7,[1]май!$B:$F,4, ),0)</f>
        <v>2634.55</v>
      </c>
      <c r="M7" s="12">
        <f>IFERROR(VLOOKUP($A7,[1]май!$B:$F,5, ),0)</f>
        <v>2700</v>
      </c>
      <c r="N7" s="12">
        <f>IFERROR(VLOOKUP($A7,[1]июнь!$B:$F,4, ),0)</f>
        <v>2634.55</v>
      </c>
      <c r="O7" s="12">
        <f>IFERROR(VLOOKUP($A7,[1]июнь!$B:$F,5, ),0)</f>
        <v>2700</v>
      </c>
      <c r="P7" s="12">
        <f>IFERROR(VLOOKUP($A7,[1]июль!$B:$F,4, ),0)</f>
        <v>2634.55</v>
      </c>
      <c r="Q7" s="12">
        <f>IFERROR(VLOOKUP($A7,[1]июль!$B:$F,5, ),0)</f>
        <v>2700</v>
      </c>
      <c r="R7" s="12">
        <f>IFERROR(VLOOKUP($A7,[1]август!$B:$F,4, ),0)</f>
        <v>2866.85</v>
      </c>
      <c r="S7" s="12">
        <f>IFERROR(VLOOKUP($A7,[1]август!$B:$F,5, ),0)</f>
        <v>2700</v>
      </c>
      <c r="T7" s="12">
        <f>IFERROR(VLOOKUP($A7,[1]сентябрь!$B:$F,4, ),0)</f>
        <v>2866.85</v>
      </c>
      <c r="U7" s="12">
        <f>IFERROR(VLOOKUP($A7,[1]сентябрь!$B:$F,5, ),0)</f>
        <v>5400</v>
      </c>
      <c r="V7" s="12">
        <f>IFERROR(VLOOKUP($A7,[1]октябрь!$B:$F,4, ),0)</f>
        <v>2866.85</v>
      </c>
      <c r="W7" s="12">
        <f>IFERROR(VLOOKUP($A7,[1]октябрь!$B:$F,5, ),0)</f>
        <v>0</v>
      </c>
      <c r="X7" s="12">
        <f>IFERROR(VLOOKUP($A7,[1]ноябрь!$B:$F,4, ),0)</f>
        <v>2866.85</v>
      </c>
      <c r="Y7" s="12">
        <f>IFERROR(VLOOKUP($A7,[1]ноябрь!$B:$F,5, ),0)</f>
        <v>2700</v>
      </c>
      <c r="Z7" s="12">
        <f>IFERROR(VLOOKUP($A7,[1]декабрь!$B:$F,4, ),0)</f>
        <v>3048.58</v>
      </c>
      <c r="AA7" s="12">
        <f>IFERROR(VLOOKUP($A7,[1]декабрь!$B:$F,5, ),0)</f>
        <v>2700</v>
      </c>
    </row>
    <row r="8" spans="1:27" x14ac:dyDescent="0.25">
      <c r="A8" s="10" t="s">
        <v>23</v>
      </c>
      <c r="B8" s="11">
        <f>IFERROR(VLOOKUP($A8,[1]январь!$B:$F,3,),0)-IFERROR(VLOOKUP($A8,[1]январь!$B:$F,2, ),0)</f>
        <v>-4931.41</v>
      </c>
      <c r="C8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-11217.24</v>
      </c>
      <c r="D8" s="12">
        <f>IFERROR(VLOOKUP($A8,[1]январь!$B:$F,4, ),0)</f>
        <v>2634.55</v>
      </c>
      <c r="E8" s="12">
        <f>IFERROR(VLOOKUP($A8,[1]январь!$B:$F,5, ),0)</f>
        <v>5300</v>
      </c>
      <c r="F8" s="12">
        <f>IFERROR(VLOOKUP($A8,[1]февраль!$B:$F,4, ),0)</f>
        <v>2634.55</v>
      </c>
      <c r="G8" s="12">
        <f>IFERROR(VLOOKUP($A8,[1]февраль!$B:$F,5, ),0)</f>
        <v>0</v>
      </c>
      <c r="H8" s="12">
        <f>IFERROR(VLOOKUP($A8,[1]март!$B:$F,4, ),0)</f>
        <v>2634.55</v>
      </c>
      <c r="I8" s="12">
        <f>IFERROR(VLOOKUP($A8,[1]март!$B:$F,5, ),0)</f>
        <v>0</v>
      </c>
      <c r="J8" s="12">
        <f>IFERROR(VLOOKUP($A8,[1]апрель!$B:$F,4, ),0)</f>
        <v>2634.55</v>
      </c>
      <c r="K8" s="12">
        <f>IFERROR(VLOOKUP($A8,[1]апрель!$B:$F,5, ),0)</f>
        <v>0</v>
      </c>
      <c r="L8" s="12">
        <f>IFERROR(VLOOKUP($A8,[1]май!$B:$F,4, ),0)</f>
        <v>2634.55</v>
      </c>
      <c r="M8" s="12">
        <f>IFERROR(VLOOKUP($A8,[1]май!$B:$F,5, ),0)</f>
        <v>0</v>
      </c>
      <c r="N8" s="12">
        <f>IFERROR(VLOOKUP($A8,[1]июнь!$B:$F,4, ),0)</f>
        <v>2634.55</v>
      </c>
      <c r="O8" s="12">
        <f>IFERROR(VLOOKUP($A8,[1]июнь!$B:$F,5, ),0)</f>
        <v>0</v>
      </c>
      <c r="P8" s="12">
        <f>IFERROR(VLOOKUP($A8,[1]июль!$B:$F,4, ),0)</f>
        <v>2634.55</v>
      </c>
      <c r="Q8" s="12">
        <f>IFERROR(VLOOKUP($A8,[1]июль!$B:$F,5, ),0)</f>
        <v>2650</v>
      </c>
      <c r="R8" s="12">
        <f>IFERROR(VLOOKUP($A8,[1]август!$B:$F,4, ),0)</f>
        <v>2866.85</v>
      </c>
      <c r="S8" s="12">
        <f>IFERROR(VLOOKUP($A8,[1]август!$B:$F,5, ),0)</f>
        <v>0</v>
      </c>
      <c r="T8" s="12">
        <f>IFERROR(VLOOKUP($A8,[1]сентябрь!$B:$F,4, ),0)</f>
        <v>2866.85</v>
      </c>
      <c r="U8" s="12">
        <f>IFERROR(VLOOKUP($A8,[1]сентябрь!$B:$F,5, ),0)</f>
        <v>0</v>
      </c>
      <c r="V8" s="12">
        <f>IFERROR(VLOOKUP($A8,[1]октябрь!$B:$F,4, ),0)</f>
        <v>2866.85</v>
      </c>
      <c r="W8" s="12">
        <f>IFERROR(VLOOKUP($A8,[1]октябрь!$B:$F,5, ),0)</f>
        <v>5300</v>
      </c>
      <c r="X8" s="12">
        <f>IFERROR(VLOOKUP($A8,[1]ноябрь!$B:$F,4, ),0)</f>
        <v>2866.85</v>
      </c>
      <c r="Y8" s="12">
        <f>IFERROR(VLOOKUP($A8,[1]ноябрь!$B:$F,5, ),0)</f>
        <v>2650</v>
      </c>
      <c r="Z8" s="12">
        <f>IFERROR(VLOOKUP($A8,[1]декабрь!$B:$F,4, ),0)</f>
        <v>3048.58</v>
      </c>
      <c r="AA8" s="12">
        <f>IFERROR(VLOOKUP($A8,[1]декабрь!$B:$F,5, ),0)</f>
        <v>10772</v>
      </c>
    </row>
    <row r="9" spans="1:27" x14ac:dyDescent="0.25">
      <c r="A9" s="10" t="s">
        <v>24</v>
      </c>
      <c r="B9" s="11">
        <f>IFERROR(VLOOKUP($A9,[1]январь!$B:$F,3,),0)-IFERROR(VLOOKUP($A9,[1]январь!$B:$F,2, ),0)</f>
        <v>2634.55</v>
      </c>
      <c r="C9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3048.5800000000072</v>
      </c>
      <c r="D9" s="12">
        <f>IFERROR(VLOOKUP($A9,[1]январь!$B:$F,4, ),0)</f>
        <v>2634.55</v>
      </c>
      <c r="E9" s="12">
        <f>IFERROR(VLOOKUP($A9,[1]январь!$B:$F,5, ),0)</f>
        <v>0</v>
      </c>
      <c r="F9" s="12">
        <f>IFERROR(VLOOKUP($A9,[1]февраль!$B:$F,4, ),0)</f>
        <v>2634.55</v>
      </c>
      <c r="G9" s="12">
        <f>IFERROR(VLOOKUP($A9,[1]февраль!$B:$F,5, ),0)</f>
        <v>15807.3</v>
      </c>
      <c r="H9" s="12">
        <f>IFERROR(VLOOKUP($A9,[1]март!$B:$F,4, ),0)</f>
        <v>2634.55</v>
      </c>
      <c r="I9" s="12">
        <f>IFERROR(VLOOKUP($A9,[1]март!$B:$F,5, ),0)</f>
        <v>0</v>
      </c>
      <c r="J9" s="12">
        <f>IFERROR(VLOOKUP($A9,[1]апрель!$B:$F,4, ),0)</f>
        <v>2634.55</v>
      </c>
      <c r="K9" s="12">
        <f>IFERROR(VLOOKUP($A9,[1]апрель!$B:$F,5, ),0)</f>
        <v>0</v>
      </c>
      <c r="L9" s="12">
        <f>IFERROR(VLOOKUP($A9,[1]май!$B:$F,4, ),0)</f>
        <v>2634.55</v>
      </c>
      <c r="M9" s="12">
        <f>IFERROR(VLOOKUP($A9,[1]май!$B:$F,5, ),0)</f>
        <v>0</v>
      </c>
      <c r="N9" s="12">
        <f>IFERROR(VLOOKUP($A9,[1]июнь!$B:$F,4, ),0)</f>
        <v>2634.55</v>
      </c>
      <c r="O9" s="12">
        <f>IFERROR(VLOOKUP($A9,[1]июнь!$B:$F,5, ),0)</f>
        <v>0</v>
      </c>
      <c r="P9" s="12">
        <f>IFERROR(VLOOKUP($A9,[1]июль!$B:$F,4, ),0)</f>
        <v>2634.55</v>
      </c>
      <c r="Q9" s="12">
        <f>IFERROR(VLOOKUP($A9,[1]июль!$B:$F,5, ),0)</f>
        <v>0</v>
      </c>
      <c r="R9" s="12">
        <f>IFERROR(VLOOKUP($A9,[1]август!$B:$F,4, ),0)</f>
        <v>2866.85</v>
      </c>
      <c r="S9" s="12">
        <f>IFERROR(VLOOKUP($A9,[1]август!$B:$F,5, ),0)</f>
        <v>0</v>
      </c>
      <c r="T9" s="12">
        <f>IFERROR(VLOOKUP($A9,[1]сентябрь!$B:$F,4, ),0)</f>
        <v>2866.85</v>
      </c>
      <c r="U9" s="12">
        <f>IFERROR(VLOOKUP($A9,[1]сентябрь!$B:$F,5, ),0)</f>
        <v>0</v>
      </c>
      <c r="V9" s="12">
        <f>IFERROR(VLOOKUP($A9,[1]октябрь!$B:$F,4, ),0)</f>
        <v>2866.85</v>
      </c>
      <c r="W9" s="12">
        <f>IFERROR(VLOOKUP($A9,[1]октябрь!$B:$F,5, ),0)</f>
        <v>16808</v>
      </c>
      <c r="X9" s="12">
        <f>IFERROR(VLOOKUP($A9,[1]ноябрь!$B:$F,4, ),0)</f>
        <v>2866.85</v>
      </c>
      <c r="Y9" s="12">
        <f>IFERROR(VLOOKUP($A9,[1]ноябрь!$B:$F,5, ),0)</f>
        <v>0</v>
      </c>
      <c r="Z9" s="12">
        <f>IFERROR(VLOOKUP($A9,[1]декабрь!$B:$F,4, ),0)</f>
        <v>3048.58</v>
      </c>
      <c r="AA9" s="12">
        <f>IFERROR(VLOOKUP($A9,[1]декабрь!$B:$F,5, ),0)</f>
        <v>756.56</v>
      </c>
    </row>
    <row r="10" spans="1:27" x14ac:dyDescent="0.25">
      <c r="A10" s="10" t="s">
        <v>25</v>
      </c>
      <c r="B10" s="11">
        <f>IFERROR(VLOOKUP($A10,[1]январь!$B:$F,3,),0)-IFERROR(VLOOKUP($A10,[1]январь!$B:$F,2, ),0)</f>
        <v>-211651.41</v>
      </c>
      <c r="C10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-244609.24</v>
      </c>
      <c r="D10" s="12">
        <f>IFERROR(VLOOKUP($A10,[1]январь!$B:$F,4, ),0)</f>
        <v>2634.55</v>
      </c>
      <c r="E10" s="12">
        <f>IFERROR(VLOOKUP($A10,[1]январь!$B:$F,5, ),0)</f>
        <v>0</v>
      </c>
      <c r="F10" s="12">
        <f>IFERROR(VLOOKUP($A10,[1]февраль!$B:$F,4, ),0)</f>
        <v>2634.55</v>
      </c>
      <c r="G10" s="12">
        <f>IFERROR(VLOOKUP($A10,[1]февраль!$B:$F,5, ),0)</f>
        <v>0</v>
      </c>
      <c r="H10" s="12">
        <f>IFERROR(VLOOKUP($A10,[1]март!$B:$F,4, ),0)</f>
        <v>2634.55</v>
      </c>
      <c r="I10" s="12">
        <f>IFERROR(VLOOKUP($A10,[1]март!$B:$F,5, ),0)</f>
        <v>0</v>
      </c>
      <c r="J10" s="12">
        <f>IFERROR(VLOOKUP($A10,[1]апрель!$B:$F,4, ),0)</f>
        <v>2634.55</v>
      </c>
      <c r="K10" s="12">
        <f>IFERROR(VLOOKUP($A10,[1]апрель!$B:$F,5, ),0)</f>
        <v>0</v>
      </c>
      <c r="L10" s="12">
        <f>IFERROR(VLOOKUP($A10,[1]май!$B:$F,4, ),0)</f>
        <v>2634.55</v>
      </c>
      <c r="M10" s="12">
        <f>IFERROR(VLOOKUP($A10,[1]май!$B:$F,5, ),0)</f>
        <v>0</v>
      </c>
      <c r="N10" s="12">
        <f>IFERROR(VLOOKUP($A10,[1]июнь!$B:$F,4, ),0)</f>
        <v>2634.55</v>
      </c>
      <c r="O10" s="12">
        <f>IFERROR(VLOOKUP($A10,[1]июнь!$B:$F,5, ),0)</f>
        <v>0</v>
      </c>
      <c r="P10" s="12">
        <f>IFERROR(VLOOKUP($A10,[1]июль!$B:$F,4, ),0)</f>
        <v>2634.55</v>
      </c>
      <c r="Q10" s="12">
        <f>IFERROR(VLOOKUP($A10,[1]июль!$B:$F,5, ),0)</f>
        <v>0</v>
      </c>
      <c r="R10" s="12">
        <f>IFERROR(VLOOKUP($A10,[1]август!$B:$F,4, ),0)</f>
        <v>2866.85</v>
      </c>
      <c r="S10" s="12">
        <f>IFERROR(VLOOKUP($A10,[1]август!$B:$F,5, ),0)</f>
        <v>0</v>
      </c>
      <c r="T10" s="12">
        <f>IFERROR(VLOOKUP($A10,[1]сентябрь!$B:$F,4, ),0)</f>
        <v>2866.85</v>
      </c>
      <c r="U10" s="12">
        <f>IFERROR(VLOOKUP($A10,[1]сентябрь!$B:$F,5, ),0)</f>
        <v>0</v>
      </c>
      <c r="V10" s="12">
        <f>IFERROR(VLOOKUP($A10,[1]октябрь!$B:$F,4, ),0)</f>
        <v>2866.85</v>
      </c>
      <c r="W10" s="12">
        <f>IFERROR(VLOOKUP($A10,[1]октябрь!$B:$F,5, ),0)</f>
        <v>0</v>
      </c>
      <c r="X10" s="12">
        <f>IFERROR(VLOOKUP($A10,[1]ноябрь!$B:$F,4, ),0)</f>
        <v>2866.85</v>
      </c>
      <c r="Y10" s="12">
        <f>IFERROR(VLOOKUP($A10,[1]ноябрь!$B:$F,5, ),0)</f>
        <v>0</v>
      </c>
      <c r="Z10" s="12">
        <f>IFERROR(VLOOKUP($A10,[1]декабрь!$B:$F,4, ),0)</f>
        <v>3048.58</v>
      </c>
      <c r="AA10" s="12">
        <f>IFERROR(VLOOKUP($A10,[1]декабрь!$B:$F,5, ),0)</f>
        <v>0</v>
      </c>
    </row>
    <row r="11" spans="1:27" x14ac:dyDescent="0.25">
      <c r="A11" s="10" t="s">
        <v>26</v>
      </c>
      <c r="B11" s="11">
        <f>IFERROR(VLOOKUP($A11,[1]январь!$B:$F,3,),0)-IFERROR(VLOOKUP($A11,[1]январь!$B:$F,2, ),0)</f>
        <v>364.24</v>
      </c>
      <c r="C11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-993.58999999999446</v>
      </c>
      <c r="D11" s="12">
        <f>IFERROR(VLOOKUP($A11,[1]январь!$B:$F,4, ),0)</f>
        <v>2634.55</v>
      </c>
      <c r="E11" s="12">
        <f>IFERROR(VLOOKUP($A11,[1]январь!$B:$F,5, ),0)</f>
        <v>2500</v>
      </c>
      <c r="F11" s="12">
        <f>IFERROR(VLOOKUP($A11,[1]февраль!$B:$F,4, ),0)</f>
        <v>2634.55</v>
      </c>
      <c r="G11" s="12">
        <f>IFERROR(VLOOKUP($A11,[1]февраль!$B:$F,5, ),0)</f>
        <v>2500</v>
      </c>
      <c r="H11" s="12">
        <f>IFERROR(VLOOKUP($A11,[1]март!$B:$F,4, ),0)</f>
        <v>2634.55</v>
      </c>
      <c r="I11" s="12">
        <f>IFERROR(VLOOKUP($A11,[1]март!$B:$F,5, ),0)</f>
        <v>2750</v>
      </c>
      <c r="J11" s="12">
        <f>IFERROR(VLOOKUP($A11,[1]апрель!$B:$F,4, ),0)</f>
        <v>2634.55</v>
      </c>
      <c r="K11" s="12">
        <f>IFERROR(VLOOKUP($A11,[1]апрель!$B:$F,5, ),0)</f>
        <v>2500</v>
      </c>
      <c r="L11" s="12">
        <f>IFERROR(VLOOKUP($A11,[1]май!$B:$F,4, ),0)</f>
        <v>2634.55</v>
      </c>
      <c r="M11" s="12">
        <f>IFERROR(VLOOKUP($A11,[1]май!$B:$F,5, ),0)</f>
        <v>2500</v>
      </c>
      <c r="N11" s="12">
        <f>IFERROR(VLOOKUP($A11,[1]июнь!$B:$F,4, ),0)</f>
        <v>2634.55</v>
      </c>
      <c r="O11" s="12">
        <f>IFERROR(VLOOKUP($A11,[1]июнь!$B:$F,5, ),0)</f>
        <v>2600</v>
      </c>
      <c r="P11" s="12">
        <f>IFERROR(VLOOKUP($A11,[1]июль!$B:$F,4, ),0)</f>
        <v>2634.55</v>
      </c>
      <c r="Q11" s="12">
        <f>IFERROR(VLOOKUP($A11,[1]июль!$B:$F,5, ),0)</f>
        <v>2600</v>
      </c>
      <c r="R11" s="12">
        <f>IFERROR(VLOOKUP($A11,[1]август!$B:$F,4, ),0)</f>
        <v>2866.85</v>
      </c>
      <c r="S11" s="12">
        <f>IFERROR(VLOOKUP($A11,[1]август!$B:$F,5, ),0)</f>
        <v>2600</v>
      </c>
      <c r="T11" s="12">
        <f>IFERROR(VLOOKUP($A11,[1]сентябрь!$B:$F,4, ),0)</f>
        <v>2866.85</v>
      </c>
      <c r="U11" s="12">
        <f>IFERROR(VLOOKUP($A11,[1]сентябрь!$B:$F,5, ),0)</f>
        <v>2600</v>
      </c>
      <c r="V11" s="12">
        <f>IFERROR(VLOOKUP($A11,[1]октябрь!$B:$F,4, ),0)</f>
        <v>2866.85</v>
      </c>
      <c r="W11" s="12">
        <f>IFERROR(VLOOKUP($A11,[1]октябрь!$B:$F,5, ),0)</f>
        <v>2600</v>
      </c>
      <c r="X11" s="12">
        <f>IFERROR(VLOOKUP($A11,[1]ноябрь!$B:$F,4, ),0)</f>
        <v>2866.85</v>
      </c>
      <c r="Y11" s="12">
        <f>IFERROR(VLOOKUP($A11,[1]ноябрь!$B:$F,5, ),0)</f>
        <v>2800</v>
      </c>
      <c r="Z11" s="12">
        <f>IFERROR(VLOOKUP($A11,[1]декабрь!$B:$F,4, ),0)</f>
        <v>3048.58</v>
      </c>
      <c r="AA11" s="12">
        <f>IFERROR(VLOOKUP($A11,[1]декабрь!$B:$F,5, ),0)</f>
        <v>3050</v>
      </c>
    </row>
    <row r="12" spans="1:27" x14ac:dyDescent="0.25">
      <c r="A12" s="10" t="s">
        <v>27</v>
      </c>
      <c r="B12" s="11">
        <f>IFERROR(VLOOKUP($A12,[1]январь!$B:$F,3,),0)-IFERROR(VLOOKUP($A12,[1]январь!$B:$F,2, ),0)</f>
        <v>364.74</v>
      </c>
      <c r="C12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-993.08999999999446</v>
      </c>
      <c r="D12" s="12">
        <f>IFERROR(VLOOKUP($A12,[1]январь!$B:$F,4, ),0)</f>
        <v>2634.55</v>
      </c>
      <c r="E12" s="12">
        <f>IFERROR(VLOOKUP($A12,[1]январь!$B:$F,5, ),0)</f>
        <v>2500</v>
      </c>
      <c r="F12" s="12">
        <f>IFERROR(VLOOKUP($A12,[1]февраль!$B:$F,4, ),0)</f>
        <v>2634.55</v>
      </c>
      <c r="G12" s="12">
        <f>IFERROR(VLOOKUP($A12,[1]февраль!$B:$F,5, ),0)</f>
        <v>2500</v>
      </c>
      <c r="H12" s="12">
        <f>IFERROR(VLOOKUP($A12,[1]март!$B:$F,4, ),0)</f>
        <v>2634.55</v>
      </c>
      <c r="I12" s="12">
        <f>IFERROR(VLOOKUP($A12,[1]март!$B:$F,5, ),0)</f>
        <v>2750</v>
      </c>
      <c r="J12" s="12">
        <f>IFERROR(VLOOKUP($A12,[1]апрель!$B:$F,4, ),0)</f>
        <v>2634.55</v>
      </c>
      <c r="K12" s="12">
        <f>IFERROR(VLOOKUP($A12,[1]апрель!$B:$F,5, ),0)</f>
        <v>2500</v>
      </c>
      <c r="L12" s="12">
        <f>IFERROR(VLOOKUP($A12,[1]май!$B:$F,4, ),0)</f>
        <v>2634.55</v>
      </c>
      <c r="M12" s="12">
        <f>IFERROR(VLOOKUP($A12,[1]май!$B:$F,5, ),0)</f>
        <v>2500</v>
      </c>
      <c r="N12" s="12">
        <f>IFERROR(VLOOKUP($A12,[1]июнь!$B:$F,4, ),0)</f>
        <v>2634.55</v>
      </c>
      <c r="O12" s="12">
        <f>IFERROR(VLOOKUP($A12,[1]июнь!$B:$F,5, ),0)</f>
        <v>2600</v>
      </c>
      <c r="P12" s="12">
        <f>IFERROR(VLOOKUP($A12,[1]июль!$B:$F,4, ),0)</f>
        <v>2634.55</v>
      </c>
      <c r="Q12" s="12">
        <f>IFERROR(VLOOKUP($A12,[1]июль!$B:$F,5, ),0)</f>
        <v>2600</v>
      </c>
      <c r="R12" s="12">
        <f>IFERROR(VLOOKUP($A12,[1]август!$B:$F,4, ),0)</f>
        <v>2866.85</v>
      </c>
      <c r="S12" s="12">
        <f>IFERROR(VLOOKUP($A12,[1]август!$B:$F,5, ),0)</f>
        <v>2600</v>
      </c>
      <c r="T12" s="12">
        <f>IFERROR(VLOOKUP($A12,[1]сентябрь!$B:$F,4, ),0)</f>
        <v>2866.85</v>
      </c>
      <c r="U12" s="12">
        <f>IFERROR(VLOOKUP($A12,[1]сентябрь!$B:$F,5, ),0)</f>
        <v>2600</v>
      </c>
      <c r="V12" s="12">
        <f>IFERROR(VLOOKUP($A12,[1]октябрь!$B:$F,4, ),0)</f>
        <v>2866.85</v>
      </c>
      <c r="W12" s="12">
        <f>IFERROR(VLOOKUP($A12,[1]октябрь!$B:$F,5, ),0)</f>
        <v>2600</v>
      </c>
      <c r="X12" s="12">
        <f>IFERROR(VLOOKUP($A12,[1]ноябрь!$B:$F,4, ),0)</f>
        <v>2866.85</v>
      </c>
      <c r="Y12" s="12">
        <f>IFERROR(VLOOKUP($A12,[1]ноябрь!$B:$F,5, ),0)</f>
        <v>2800</v>
      </c>
      <c r="Z12" s="12">
        <f>IFERROR(VLOOKUP($A12,[1]декабрь!$B:$F,4, ),0)</f>
        <v>3048.58</v>
      </c>
      <c r="AA12" s="12">
        <f>IFERROR(VLOOKUP($A12,[1]декабрь!$B:$F,5, ),0)</f>
        <v>3050</v>
      </c>
    </row>
    <row r="13" spans="1:27" x14ac:dyDescent="0.25">
      <c r="A13" s="10" t="s">
        <v>28</v>
      </c>
      <c r="B13" s="11">
        <f>IFERROR(VLOOKUP($A13,[1]январь!$B:$F,3,),0)-IFERROR(VLOOKUP($A13,[1]январь!$B:$F,2, ),0)</f>
        <v>12678.59</v>
      </c>
      <c r="C13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-8279.239999999998</v>
      </c>
      <c r="D13" s="12">
        <f>IFERROR(VLOOKUP($A13,[1]январь!$B:$F,4, ),0)</f>
        <v>2634.55</v>
      </c>
      <c r="E13" s="12">
        <f>IFERROR(VLOOKUP($A13,[1]январь!$B:$F,5, ),0)</f>
        <v>0</v>
      </c>
      <c r="F13" s="12">
        <f>IFERROR(VLOOKUP($A13,[1]февраль!$B:$F,4, ),0)</f>
        <v>2634.55</v>
      </c>
      <c r="G13" s="12">
        <f>IFERROR(VLOOKUP($A13,[1]февраль!$B:$F,5, ),0)</f>
        <v>0</v>
      </c>
      <c r="H13" s="12">
        <f>IFERROR(VLOOKUP($A13,[1]март!$B:$F,4, ),0)</f>
        <v>2634.55</v>
      </c>
      <c r="I13" s="12">
        <f>IFERROR(VLOOKUP($A13,[1]март!$B:$F,5, ),0)</f>
        <v>0</v>
      </c>
      <c r="J13" s="12">
        <f>IFERROR(VLOOKUP($A13,[1]апрель!$B:$F,4, ),0)</f>
        <v>2634.55</v>
      </c>
      <c r="K13" s="12">
        <f>IFERROR(VLOOKUP($A13,[1]апрель!$B:$F,5, ),0)</f>
        <v>0</v>
      </c>
      <c r="L13" s="12">
        <f>IFERROR(VLOOKUP($A13,[1]май!$B:$F,4, ),0)</f>
        <v>2634.55</v>
      </c>
      <c r="M13" s="12">
        <f>IFERROR(VLOOKUP($A13,[1]май!$B:$F,5, ),0)</f>
        <v>0</v>
      </c>
      <c r="N13" s="12">
        <f>IFERROR(VLOOKUP($A13,[1]июнь!$B:$F,4, ),0)</f>
        <v>2634.55</v>
      </c>
      <c r="O13" s="12">
        <f>IFERROR(VLOOKUP($A13,[1]июнь!$B:$F,5, ),0)</f>
        <v>0</v>
      </c>
      <c r="P13" s="12">
        <f>IFERROR(VLOOKUP($A13,[1]июль!$B:$F,4, ),0)</f>
        <v>2634.55</v>
      </c>
      <c r="Q13" s="12">
        <f>IFERROR(VLOOKUP($A13,[1]июль!$B:$F,5, ),0)</f>
        <v>0</v>
      </c>
      <c r="R13" s="12">
        <f>IFERROR(VLOOKUP($A13,[1]август!$B:$F,4, ),0)</f>
        <v>2866.85</v>
      </c>
      <c r="S13" s="12">
        <f>IFERROR(VLOOKUP($A13,[1]август!$B:$F,5, ),0)</f>
        <v>12000</v>
      </c>
      <c r="T13" s="12">
        <f>IFERROR(VLOOKUP($A13,[1]сентябрь!$B:$F,4, ),0)</f>
        <v>2866.85</v>
      </c>
      <c r="U13" s="12">
        <f>IFERROR(VLOOKUP($A13,[1]сентябрь!$B:$F,5, ),0)</f>
        <v>0</v>
      </c>
      <c r="V13" s="12">
        <f>IFERROR(VLOOKUP($A13,[1]октябрь!$B:$F,4, ),0)</f>
        <v>2866.85</v>
      </c>
      <c r="W13" s="12">
        <f>IFERROR(VLOOKUP($A13,[1]октябрь!$B:$F,5, ),0)</f>
        <v>0</v>
      </c>
      <c r="X13" s="12">
        <f>IFERROR(VLOOKUP($A13,[1]ноябрь!$B:$F,4, ),0)</f>
        <v>2866.85</v>
      </c>
      <c r="Y13" s="12">
        <f>IFERROR(VLOOKUP($A13,[1]ноябрь!$B:$F,5, ),0)</f>
        <v>0</v>
      </c>
      <c r="Z13" s="12">
        <f>IFERROR(VLOOKUP($A13,[1]декабрь!$B:$F,4, ),0)</f>
        <v>3048.58</v>
      </c>
      <c r="AA13" s="12">
        <f>IFERROR(VLOOKUP($A13,[1]декабрь!$B:$F,5, ),0)</f>
        <v>0</v>
      </c>
    </row>
    <row r="14" spans="1:27" x14ac:dyDescent="0.25">
      <c r="A14" s="10" t="s">
        <v>29</v>
      </c>
      <c r="B14" s="11">
        <f>IFERROR(VLOOKUP($A14,[1]январь!$B:$F,3,),0)-IFERROR(VLOOKUP($A14,[1]январь!$B:$F,2, ),0)</f>
        <v>-2608.2600000000002</v>
      </c>
      <c r="C14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-15566.090000000006</v>
      </c>
      <c r="D14" s="12">
        <f>IFERROR(VLOOKUP($A14,[1]январь!$B:$F,4, ),0)</f>
        <v>2634.55</v>
      </c>
      <c r="E14" s="12">
        <f>IFERROR(VLOOKUP($A14,[1]январь!$B:$F,5, ),0)</f>
        <v>10000</v>
      </c>
      <c r="F14" s="12">
        <f>IFERROR(VLOOKUP($A14,[1]февраль!$B:$F,4, ),0)</f>
        <v>2634.55</v>
      </c>
      <c r="G14" s="12">
        <f>IFERROR(VLOOKUP($A14,[1]февраль!$B:$F,5, ),0)</f>
        <v>0</v>
      </c>
      <c r="H14" s="12">
        <f>IFERROR(VLOOKUP($A14,[1]март!$B:$F,4, ),0)</f>
        <v>2634.55</v>
      </c>
      <c r="I14" s="12">
        <f>IFERROR(VLOOKUP($A14,[1]март!$B:$F,5, ),0)</f>
        <v>0</v>
      </c>
      <c r="J14" s="12">
        <f>IFERROR(VLOOKUP($A14,[1]апрель!$B:$F,4, ),0)</f>
        <v>2634.55</v>
      </c>
      <c r="K14" s="12">
        <f>IFERROR(VLOOKUP($A14,[1]апрель!$B:$F,5, ),0)</f>
        <v>0</v>
      </c>
      <c r="L14" s="12">
        <f>IFERROR(VLOOKUP($A14,[1]май!$B:$F,4, ),0)</f>
        <v>2634.55</v>
      </c>
      <c r="M14" s="12">
        <f>IFERROR(VLOOKUP($A14,[1]май!$B:$F,5, ),0)</f>
        <v>0</v>
      </c>
      <c r="N14" s="12">
        <f>IFERROR(VLOOKUP($A14,[1]июнь!$B:$F,4, ),0)</f>
        <v>2634.55</v>
      </c>
      <c r="O14" s="12">
        <f>IFERROR(VLOOKUP($A14,[1]июнь!$B:$F,5, ),0)</f>
        <v>0</v>
      </c>
      <c r="P14" s="12">
        <f>IFERROR(VLOOKUP($A14,[1]июль!$B:$F,4, ),0)</f>
        <v>2634.55</v>
      </c>
      <c r="Q14" s="12">
        <f>IFERROR(VLOOKUP($A14,[1]июль!$B:$F,5, ),0)</f>
        <v>0</v>
      </c>
      <c r="R14" s="12">
        <f>IFERROR(VLOOKUP($A14,[1]август!$B:$F,4, ),0)</f>
        <v>2866.85</v>
      </c>
      <c r="S14" s="12">
        <f>IFERROR(VLOOKUP($A14,[1]август!$B:$F,5, ),0)</f>
        <v>0</v>
      </c>
      <c r="T14" s="12">
        <f>IFERROR(VLOOKUP($A14,[1]сентябрь!$B:$F,4, ),0)</f>
        <v>2866.85</v>
      </c>
      <c r="U14" s="12">
        <f>IFERROR(VLOOKUP($A14,[1]сентябрь!$B:$F,5, ),0)</f>
        <v>0</v>
      </c>
      <c r="V14" s="12">
        <f>IFERROR(VLOOKUP($A14,[1]октябрь!$B:$F,4, ),0)</f>
        <v>2866.85</v>
      </c>
      <c r="W14" s="12">
        <f>IFERROR(VLOOKUP($A14,[1]октябрь!$B:$F,5, ),0)</f>
        <v>10000</v>
      </c>
      <c r="X14" s="12">
        <f>IFERROR(VLOOKUP($A14,[1]ноябрь!$B:$F,4, ),0)</f>
        <v>2866.85</v>
      </c>
      <c r="Y14" s="12">
        <f>IFERROR(VLOOKUP($A14,[1]ноябрь!$B:$F,5, ),0)</f>
        <v>0</v>
      </c>
      <c r="Z14" s="12">
        <f>IFERROR(VLOOKUP($A14,[1]декабрь!$B:$F,4, ),0)</f>
        <v>3048.58</v>
      </c>
      <c r="AA14" s="12">
        <f>IFERROR(VLOOKUP($A14,[1]декабрь!$B:$F,5, ),0)</f>
        <v>0</v>
      </c>
    </row>
    <row r="15" spans="1:27" x14ac:dyDescent="0.25">
      <c r="A15" s="10" t="s">
        <v>30</v>
      </c>
      <c r="B15" s="11">
        <f>IFERROR(VLOOKUP($A15,[1]январь!$B:$F,3,),0)-IFERROR(VLOOKUP($A15,[1]январь!$B:$F,2, ),0)</f>
        <v>-5294.82</v>
      </c>
      <c r="C15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-5852.6499999999942</v>
      </c>
      <c r="D15" s="12">
        <f>IFERROR(VLOOKUP($A15,[1]январь!$B:$F,4, ),0)</f>
        <v>2634.55</v>
      </c>
      <c r="E15" s="12">
        <f>IFERROR(VLOOKUP($A15,[1]январь!$B:$F,5, ),0)</f>
        <v>0</v>
      </c>
      <c r="F15" s="12">
        <f>IFERROR(VLOOKUP($A15,[1]февраль!$B:$F,4, ),0)</f>
        <v>2634.55</v>
      </c>
      <c r="G15" s="12">
        <f>IFERROR(VLOOKUP($A15,[1]февраль!$B:$F,5, ),0)</f>
        <v>0</v>
      </c>
      <c r="H15" s="12">
        <f>IFERROR(VLOOKUP($A15,[1]март!$B:$F,4, ),0)</f>
        <v>2634.55</v>
      </c>
      <c r="I15" s="12">
        <f>IFERROR(VLOOKUP($A15,[1]март!$B:$F,5, ),0)</f>
        <v>0</v>
      </c>
      <c r="J15" s="12">
        <f>IFERROR(VLOOKUP($A15,[1]апрель!$B:$F,4, ),0)</f>
        <v>2634.55</v>
      </c>
      <c r="K15" s="12">
        <f>IFERROR(VLOOKUP($A15,[1]апрель!$B:$F,5, ),0)</f>
        <v>10600</v>
      </c>
      <c r="L15" s="12">
        <f>IFERROR(VLOOKUP($A15,[1]май!$B:$F,4, ),0)</f>
        <v>2634.55</v>
      </c>
      <c r="M15" s="12">
        <f>IFERROR(VLOOKUP($A15,[1]май!$B:$F,5, ),0)</f>
        <v>7900</v>
      </c>
      <c r="N15" s="12">
        <f>IFERROR(VLOOKUP($A15,[1]июнь!$B:$F,4, ),0)</f>
        <v>2634.55</v>
      </c>
      <c r="O15" s="12">
        <f>IFERROR(VLOOKUP($A15,[1]июнь!$B:$F,5, ),0)</f>
        <v>0</v>
      </c>
      <c r="P15" s="12">
        <f>IFERROR(VLOOKUP($A15,[1]июль!$B:$F,4, ),0)</f>
        <v>2634.55</v>
      </c>
      <c r="Q15" s="12">
        <f>IFERROR(VLOOKUP($A15,[1]июль!$B:$F,5, ),0)</f>
        <v>0</v>
      </c>
      <c r="R15" s="12">
        <f>IFERROR(VLOOKUP($A15,[1]август!$B:$F,4, ),0)</f>
        <v>2866.85</v>
      </c>
      <c r="S15" s="12">
        <f>IFERROR(VLOOKUP($A15,[1]август!$B:$F,5, ),0)</f>
        <v>5400</v>
      </c>
      <c r="T15" s="12">
        <f>IFERROR(VLOOKUP($A15,[1]сентябрь!$B:$F,4, ),0)</f>
        <v>2866.85</v>
      </c>
      <c r="U15" s="12">
        <f>IFERROR(VLOOKUP($A15,[1]сентябрь!$B:$F,5, ),0)</f>
        <v>0</v>
      </c>
      <c r="V15" s="12">
        <f>IFERROR(VLOOKUP($A15,[1]октябрь!$B:$F,4, ),0)</f>
        <v>2866.85</v>
      </c>
      <c r="W15" s="12">
        <f>IFERROR(VLOOKUP($A15,[1]октябрь!$B:$F,5, ),0)</f>
        <v>0</v>
      </c>
      <c r="X15" s="12">
        <f>IFERROR(VLOOKUP($A15,[1]ноябрь!$B:$F,4, ),0)</f>
        <v>2866.85</v>
      </c>
      <c r="Y15" s="12">
        <f>IFERROR(VLOOKUP($A15,[1]ноябрь!$B:$F,5, ),0)</f>
        <v>8500</v>
      </c>
      <c r="Z15" s="12">
        <f>IFERROR(VLOOKUP($A15,[1]декабрь!$B:$F,4, ),0)</f>
        <v>3048.58</v>
      </c>
      <c r="AA15" s="12">
        <f>IFERROR(VLOOKUP($A15,[1]декабрь!$B:$F,5, ),0)</f>
        <v>0</v>
      </c>
    </row>
    <row r="16" spans="1:27" x14ac:dyDescent="0.25">
      <c r="A16" s="10" t="s">
        <v>31</v>
      </c>
      <c r="B16" s="11">
        <f>IFERROR(VLOOKUP($A16,[1]январь!$B:$F,3,),0)-IFERROR(VLOOKUP($A16,[1]январь!$B:$F,2, ),0)</f>
        <v>-2634.55</v>
      </c>
      <c r="C16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-5688.7299999999977</v>
      </c>
      <c r="D16" s="12">
        <f>IFERROR(VLOOKUP($A16,[1]январь!$B:$F,4, ),0)</f>
        <v>2634.55</v>
      </c>
      <c r="E16" s="12">
        <f>IFERROR(VLOOKUP($A16,[1]январь!$B:$F,5, ),0)</f>
        <v>0</v>
      </c>
      <c r="F16" s="12">
        <f>IFERROR(VLOOKUP($A16,[1]февраль!$B:$F,4, ),0)</f>
        <v>2634.55</v>
      </c>
      <c r="G16" s="12">
        <f>IFERROR(VLOOKUP($A16,[1]февраль!$B:$F,5, ),0)</f>
        <v>7903.65</v>
      </c>
      <c r="H16" s="12">
        <f>IFERROR(VLOOKUP($A16,[1]март!$B:$F,4, ),0)</f>
        <v>2634.55</v>
      </c>
      <c r="I16" s="12">
        <f>IFERROR(VLOOKUP($A16,[1]март!$B:$F,5, ),0)</f>
        <v>0</v>
      </c>
      <c r="J16" s="12">
        <f>IFERROR(VLOOKUP($A16,[1]апрель!$B:$F,4, ),0)</f>
        <v>2634.55</v>
      </c>
      <c r="K16" s="12">
        <f>IFERROR(VLOOKUP($A16,[1]апрель!$B:$F,5, ),0)</f>
        <v>0</v>
      </c>
      <c r="L16" s="12">
        <f>IFERROR(VLOOKUP($A16,[1]май!$B:$F,4, ),0)</f>
        <v>2634.55</v>
      </c>
      <c r="M16" s="12">
        <f>IFERROR(VLOOKUP($A16,[1]май!$B:$F,5, ),0)</f>
        <v>0</v>
      </c>
      <c r="N16" s="12">
        <f>IFERROR(VLOOKUP($A16,[1]июнь!$B:$F,4, ),0)</f>
        <v>2634.55</v>
      </c>
      <c r="O16" s="12">
        <f>IFERROR(VLOOKUP($A16,[1]июнь!$B:$F,5, ),0)</f>
        <v>0</v>
      </c>
      <c r="P16" s="12">
        <f>IFERROR(VLOOKUP($A16,[1]июль!$B:$F,4, ),0)</f>
        <v>2634.55</v>
      </c>
      <c r="Q16" s="12">
        <f>IFERROR(VLOOKUP($A16,[1]июль!$B:$F,5, ),0)</f>
        <v>15000</v>
      </c>
      <c r="R16" s="12">
        <f>IFERROR(VLOOKUP($A16,[1]август!$B:$F,4, ),0)</f>
        <v>2866.85</v>
      </c>
      <c r="S16" s="12">
        <f>IFERROR(VLOOKUP($A16,[1]август!$B:$F,5, ),0)</f>
        <v>0</v>
      </c>
      <c r="T16" s="12">
        <f>IFERROR(VLOOKUP($A16,[1]сентябрь!$B:$F,4, ),0)</f>
        <v>2866.85</v>
      </c>
      <c r="U16" s="12">
        <f>IFERROR(VLOOKUP($A16,[1]сентябрь!$B:$F,5, ),0)</f>
        <v>0</v>
      </c>
      <c r="V16" s="12">
        <f>IFERROR(VLOOKUP($A16,[1]октябрь!$B:$F,4, ),0)</f>
        <v>2866.85</v>
      </c>
      <c r="W16" s="12">
        <f>IFERROR(VLOOKUP($A16,[1]октябрь!$B:$F,5, ),0)</f>
        <v>7000</v>
      </c>
      <c r="X16" s="12">
        <f>IFERROR(VLOOKUP($A16,[1]ноябрь!$B:$F,4, ),0)</f>
        <v>2866.85</v>
      </c>
      <c r="Y16" s="12">
        <f>IFERROR(VLOOKUP($A16,[1]ноябрь!$B:$F,5, ),0)</f>
        <v>0</v>
      </c>
      <c r="Z16" s="12">
        <f>IFERROR(VLOOKUP($A16,[1]декабрь!$B:$F,4, ),0)</f>
        <v>3048.58</v>
      </c>
      <c r="AA16" s="12">
        <f>IFERROR(VLOOKUP($A16,[1]декабрь!$B:$F,5, ),0)</f>
        <v>0</v>
      </c>
    </row>
    <row r="17" spans="1:27" x14ac:dyDescent="0.25">
      <c r="A17" s="10" t="s">
        <v>32</v>
      </c>
      <c r="B17" s="11">
        <f>IFERROR(VLOOKUP($A17,[1]январь!$B:$F,3,),0)-IFERROR(VLOOKUP($A17,[1]январь!$B:$F,2, ),0)</f>
        <v>-2575.5100000000002</v>
      </c>
      <c r="C17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-6088.6900000000051</v>
      </c>
      <c r="D17" s="12">
        <f>IFERROR(VLOOKUP($A17,[1]январь!$B:$F,4, ),0)</f>
        <v>2634.55</v>
      </c>
      <c r="E17" s="12">
        <f>IFERROR(VLOOKUP($A17,[1]январь!$B:$F,5, ),0)</f>
        <v>2634.55</v>
      </c>
      <c r="F17" s="12">
        <f>IFERROR(VLOOKUP($A17,[1]февраль!$B:$F,4, ),0)</f>
        <v>2634.55</v>
      </c>
      <c r="G17" s="12">
        <f>IFERROR(VLOOKUP($A17,[1]февраль!$B:$F,5, ),0)</f>
        <v>2634.55</v>
      </c>
      <c r="H17" s="12">
        <f>IFERROR(VLOOKUP($A17,[1]март!$B:$F,4, ),0)</f>
        <v>2634.55</v>
      </c>
      <c r="I17" s="12">
        <f>IFERROR(VLOOKUP($A17,[1]март!$B:$F,5, ),0)</f>
        <v>2634.55</v>
      </c>
      <c r="J17" s="12">
        <f>IFERROR(VLOOKUP($A17,[1]апрель!$B:$F,4, ),0)</f>
        <v>2634.55</v>
      </c>
      <c r="K17" s="12">
        <f>IFERROR(VLOOKUP($A17,[1]апрель!$B:$F,5, ),0)</f>
        <v>2634.55</v>
      </c>
      <c r="L17" s="12">
        <f>IFERROR(VLOOKUP($A17,[1]май!$B:$F,4, ),0)</f>
        <v>2634.55</v>
      </c>
      <c r="M17" s="12">
        <f>IFERROR(VLOOKUP($A17,[1]май!$B:$F,5, ),0)</f>
        <v>2634.55</v>
      </c>
      <c r="N17" s="12">
        <f>IFERROR(VLOOKUP($A17,[1]июнь!$B:$F,4, ),0)</f>
        <v>2634.55</v>
      </c>
      <c r="O17" s="12">
        <f>IFERROR(VLOOKUP($A17,[1]июнь!$B:$F,5, ),0)</f>
        <v>2634.55</v>
      </c>
      <c r="P17" s="12">
        <f>IFERROR(VLOOKUP($A17,[1]июль!$B:$F,4, ),0)</f>
        <v>2634.55</v>
      </c>
      <c r="Q17" s="12">
        <f>IFERROR(VLOOKUP($A17,[1]июль!$B:$F,5, ),0)</f>
        <v>2634.55</v>
      </c>
      <c r="R17" s="12">
        <f>IFERROR(VLOOKUP($A17,[1]август!$B:$F,4, ),0)</f>
        <v>2866.85</v>
      </c>
      <c r="S17" s="12">
        <f>IFERROR(VLOOKUP($A17,[1]август!$B:$F,5, ),0)</f>
        <v>2634.55</v>
      </c>
      <c r="T17" s="12">
        <f>IFERROR(VLOOKUP($A17,[1]сентябрь!$B:$F,4, ),0)</f>
        <v>2866.85</v>
      </c>
      <c r="U17" s="12">
        <f>IFERROR(VLOOKUP($A17,[1]сентябрь!$B:$F,5, ),0)</f>
        <v>2634.55</v>
      </c>
      <c r="V17" s="12">
        <f>IFERROR(VLOOKUP($A17,[1]октябрь!$B:$F,4, ),0)</f>
        <v>2866.85</v>
      </c>
      <c r="W17" s="12">
        <f>IFERROR(VLOOKUP($A17,[1]октябрь!$B:$F,5, ),0)</f>
        <v>2866.85</v>
      </c>
      <c r="X17" s="12">
        <f>IFERROR(VLOOKUP($A17,[1]ноябрь!$B:$F,4, ),0)</f>
        <v>2866.85</v>
      </c>
      <c r="Y17" s="12">
        <f>IFERROR(VLOOKUP($A17,[1]ноябрь!$B:$F,5, ),0)</f>
        <v>2866.85</v>
      </c>
      <c r="Z17" s="12">
        <f>IFERROR(VLOOKUP($A17,[1]декабрь!$B:$F,4, ),0)</f>
        <v>3048.58</v>
      </c>
      <c r="AA17" s="12">
        <f>IFERROR(VLOOKUP($A17,[1]декабрь!$B:$F,5, ),0)</f>
        <v>0</v>
      </c>
    </row>
    <row r="18" spans="1:27" x14ac:dyDescent="0.25">
      <c r="A18" s="10" t="s">
        <v>33</v>
      </c>
      <c r="B18" s="11">
        <f>IFERROR(VLOOKUP($A18,[1]январь!$B:$F,3,),0)-IFERROR(VLOOKUP($A18,[1]январь!$B:$F,2, ),0)</f>
        <v>17875.09</v>
      </c>
      <c r="C18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20917.260000000009</v>
      </c>
      <c r="D18" s="12">
        <f>IFERROR(VLOOKUP($A18,[1]январь!$B:$F,4, ),0)</f>
        <v>2634.55</v>
      </c>
      <c r="E18" s="12">
        <f>IFERROR(VLOOKUP($A18,[1]январь!$B:$F,5, ),0)</f>
        <v>3000</v>
      </c>
      <c r="F18" s="12">
        <f>IFERROR(VLOOKUP($A18,[1]февраль!$B:$F,4, ),0)</f>
        <v>2634.55</v>
      </c>
      <c r="G18" s="12">
        <f>IFERROR(VLOOKUP($A18,[1]февраль!$B:$F,5, ),0)</f>
        <v>3000</v>
      </c>
      <c r="H18" s="12">
        <f>IFERROR(VLOOKUP($A18,[1]март!$B:$F,4, ),0)</f>
        <v>2634.55</v>
      </c>
      <c r="I18" s="12">
        <f>IFERROR(VLOOKUP($A18,[1]март!$B:$F,5, ),0)</f>
        <v>3000</v>
      </c>
      <c r="J18" s="12">
        <f>IFERROR(VLOOKUP($A18,[1]апрель!$B:$F,4, ),0)</f>
        <v>2634.55</v>
      </c>
      <c r="K18" s="12">
        <f>IFERROR(VLOOKUP($A18,[1]апрель!$B:$F,5, ),0)</f>
        <v>3000</v>
      </c>
      <c r="L18" s="12">
        <f>IFERROR(VLOOKUP($A18,[1]май!$B:$F,4, ),0)</f>
        <v>2634.55</v>
      </c>
      <c r="M18" s="12">
        <f>IFERROR(VLOOKUP($A18,[1]май!$B:$F,5, ),0)</f>
        <v>3000</v>
      </c>
      <c r="N18" s="12">
        <f>IFERROR(VLOOKUP($A18,[1]июнь!$B:$F,4, ),0)</f>
        <v>2634.55</v>
      </c>
      <c r="O18" s="12">
        <f>IFERROR(VLOOKUP($A18,[1]июнь!$B:$F,5, ),0)</f>
        <v>3000</v>
      </c>
      <c r="P18" s="12">
        <f>IFERROR(VLOOKUP($A18,[1]июль!$B:$F,4, ),0)</f>
        <v>2634.55</v>
      </c>
      <c r="Q18" s="12">
        <f>IFERROR(VLOOKUP($A18,[1]июль!$B:$F,5, ),0)</f>
        <v>3000</v>
      </c>
      <c r="R18" s="12">
        <f>IFERROR(VLOOKUP($A18,[1]август!$B:$F,4, ),0)</f>
        <v>2866.85</v>
      </c>
      <c r="S18" s="12">
        <f>IFERROR(VLOOKUP($A18,[1]август!$B:$F,5, ),0)</f>
        <v>3000</v>
      </c>
      <c r="T18" s="12">
        <f>IFERROR(VLOOKUP($A18,[1]сентябрь!$B:$F,4, ),0)</f>
        <v>2866.85</v>
      </c>
      <c r="U18" s="12">
        <f>IFERROR(VLOOKUP($A18,[1]сентябрь!$B:$F,5, ),0)</f>
        <v>3000</v>
      </c>
      <c r="V18" s="12">
        <f>IFERROR(VLOOKUP($A18,[1]октябрь!$B:$F,4, ),0)</f>
        <v>2866.85</v>
      </c>
      <c r="W18" s="12">
        <f>IFERROR(VLOOKUP($A18,[1]октябрь!$B:$F,5, ),0)</f>
        <v>3000</v>
      </c>
      <c r="X18" s="12">
        <f>IFERROR(VLOOKUP($A18,[1]ноябрь!$B:$F,4, ),0)</f>
        <v>2866.85</v>
      </c>
      <c r="Y18" s="12">
        <f>IFERROR(VLOOKUP($A18,[1]ноябрь!$B:$F,5, ),0)</f>
        <v>3000</v>
      </c>
      <c r="Z18" s="12">
        <f>IFERROR(VLOOKUP($A18,[1]декабрь!$B:$F,4, ),0)</f>
        <v>3048.58</v>
      </c>
      <c r="AA18" s="12">
        <f>IFERROR(VLOOKUP($A18,[1]декабрь!$B:$F,5, ),0)</f>
        <v>3000</v>
      </c>
    </row>
    <row r="19" spans="1:27" x14ac:dyDescent="0.25">
      <c r="A19" s="10" t="s">
        <v>34</v>
      </c>
      <c r="B19" s="11">
        <f>IFERROR(VLOOKUP($A19,[1]январь!$B:$F,3,),0)-IFERROR(VLOOKUP($A19,[1]январь!$B:$F,2, ),0)</f>
        <v>0</v>
      </c>
      <c r="C19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0</v>
      </c>
      <c r="D19" s="12">
        <f>IFERROR(VLOOKUP($A19,[1]январь!$B:$F,4, ),0)</f>
        <v>0</v>
      </c>
      <c r="E19" s="12">
        <f>IFERROR(VLOOKUP($A19,[1]январь!$B:$F,5, ),0)</f>
        <v>0</v>
      </c>
      <c r="F19" s="12">
        <f>IFERROR(VLOOKUP($A19,[1]февраль!$B:$F,4, ),0)</f>
        <v>0</v>
      </c>
      <c r="G19" s="12">
        <f>IFERROR(VLOOKUP($A19,[1]февраль!$B:$F,5, ),0)</f>
        <v>0</v>
      </c>
      <c r="H19" s="12">
        <f>IFERROR(VLOOKUP($A19,[1]март!$B:$F,4, ),0)</f>
        <v>0</v>
      </c>
      <c r="I19" s="12">
        <f>IFERROR(VLOOKUP($A19,[1]март!$B:$F,5, ),0)</f>
        <v>0</v>
      </c>
      <c r="J19" s="12">
        <f>IFERROR(VLOOKUP($A19,[1]апрель!$B:$F,4, ),0)</f>
        <v>0</v>
      </c>
      <c r="K19" s="12">
        <f>IFERROR(VLOOKUP($A19,[1]апрель!$B:$F,5, ),0)</f>
        <v>0</v>
      </c>
      <c r="L19" s="12">
        <f>IFERROR(VLOOKUP($A19,[1]май!$B:$F,4, ),0)</f>
        <v>0</v>
      </c>
      <c r="M19" s="12">
        <f>IFERROR(VLOOKUP($A19,[1]май!$B:$F,5, ),0)</f>
        <v>0</v>
      </c>
      <c r="N19" s="12">
        <f>IFERROR(VLOOKUP($A19,[1]июнь!$B:$F,4, ),0)</f>
        <v>0</v>
      </c>
      <c r="O19" s="12">
        <f>IFERROR(VLOOKUP($A19,[1]июнь!$B:$F,5, ),0)</f>
        <v>0</v>
      </c>
      <c r="P19" s="12">
        <f>IFERROR(VLOOKUP($A19,[1]июль!$B:$F,4, ),0)</f>
        <v>0</v>
      </c>
      <c r="Q19" s="12">
        <f>IFERROR(VLOOKUP($A19,[1]июль!$B:$F,5, ),0)</f>
        <v>0</v>
      </c>
      <c r="R19" s="12">
        <f>IFERROR(VLOOKUP($A19,[1]август!$B:$F,4, ),0)</f>
        <v>0</v>
      </c>
      <c r="S19" s="12">
        <f>IFERROR(VLOOKUP($A19,[1]август!$B:$F,5, ),0)</f>
        <v>0</v>
      </c>
      <c r="T19" s="12">
        <f>IFERROR(VLOOKUP($A19,[1]сентябрь!$B:$F,4, ),0)</f>
        <v>0</v>
      </c>
      <c r="U19" s="12">
        <f>IFERROR(VLOOKUP($A19,[1]сентябрь!$B:$F,5, ),0)</f>
        <v>0</v>
      </c>
      <c r="V19" s="12">
        <f>IFERROR(VLOOKUP($A19,[1]октябрь!$B:$F,4, ),0)</f>
        <v>0</v>
      </c>
      <c r="W19" s="12">
        <f>IFERROR(VLOOKUP($A19,[1]октябрь!$B:$F,5, ),0)</f>
        <v>0</v>
      </c>
      <c r="X19" s="12">
        <f>IFERROR(VLOOKUP($A19,[1]ноябрь!$B:$F,4, ),0)</f>
        <v>0</v>
      </c>
      <c r="Y19" s="12">
        <f>IFERROR(VLOOKUP($A19,[1]ноябрь!$B:$F,5, ),0)</f>
        <v>0</v>
      </c>
      <c r="Z19" s="12">
        <f>IFERROR(VLOOKUP($A19,[1]декабрь!$B:$F,4, ),0)</f>
        <v>0</v>
      </c>
      <c r="AA19" s="12">
        <f>IFERROR(VLOOKUP($A19,[1]декабрь!$B:$F,5, ),0)</f>
        <v>0</v>
      </c>
    </row>
    <row r="20" spans="1:27" x14ac:dyDescent="0.25">
      <c r="A20" s="10" t="s">
        <v>35</v>
      </c>
      <c r="B20" s="11">
        <f>IFERROR(VLOOKUP($A20,[1]январь!$B:$F,3,),0)-IFERROR(VLOOKUP($A20,[1]январь!$B:$F,2, ),0)</f>
        <v>-7903.65</v>
      </c>
      <c r="C20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-3048.5799999999908</v>
      </c>
      <c r="D20" s="12">
        <f>IFERROR(VLOOKUP($A20,[1]январь!$B:$F,4, ),0)</f>
        <v>2634.55</v>
      </c>
      <c r="E20" s="12">
        <f>IFERROR(VLOOKUP($A20,[1]январь!$B:$F,5, ),0)</f>
        <v>7903.65</v>
      </c>
      <c r="F20" s="12">
        <f>IFERROR(VLOOKUP($A20,[1]февраль!$B:$F,4, ),0)</f>
        <v>2634.55</v>
      </c>
      <c r="G20" s="12">
        <f>IFERROR(VLOOKUP($A20,[1]февраль!$B:$F,5, ),0)</f>
        <v>0</v>
      </c>
      <c r="H20" s="12">
        <f>IFERROR(VLOOKUP($A20,[1]март!$B:$F,4, ),0)</f>
        <v>2634.55</v>
      </c>
      <c r="I20" s="12">
        <f>IFERROR(VLOOKUP($A20,[1]март!$B:$F,5, ),0)</f>
        <v>0</v>
      </c>
      <c r="J20" s="12">
        <f>IFERROR(VLOOKUP($A20,[1]апрель!$B:$F,4, ),0)</f>
        <v>2634.55</v>
      </c>
      <c r="K20" s="12">
        <f>IFERROR(VLOOKUP($A20,[1]апрель!$B:$F,5, ),0)</f>
        <v>7903.65</v>
      </c>
      <c r="L20" s="12">
        <f>IFERROR(VLOOKUP($A20,[1]май!$B:$F,4, ),0)</f>
        <v>2634.55</v>
      </c>
      <c r="M20" s="12">
        <f>IFERROR(VLOOKUP($A20,[1]май!$B:$F,5, ),0)</f>
        <v>0</v>
      </c>
      <c r="N20" s="12">
        <f>IFERROR(VLOOKUP($A20,[1]июнь!$B:$F,4, ),0)</f>
        <v>2634.55</v>
      </c>
      <c r="O20" s="12">
        <f>IFERROR(VLOOKUP($A20,[1]июнь!$B:$F,5, ),0)</f>
        <v>0</v>
      </c>
      <c r="P20" s="12">
        <f>IFERROR(VLOOKUP($A20,[1]июль!$B:$F,4, ),0)</f>
        <v>2634.55</v>
      </c>
      <c r="Q20" s="12">
        <f>IFERROR(VLOOKUP($A20,[1]июль!$B:$F,5, ),0)</f>
        <v>0</v>
      </c>
      <c r="R20" s="12">
        <f>IFERROR(VLOOKUP($A20,[1]август!$B:$F,4, ),0)</f>
        <v>2866.85</v>
      </c>
      <c r="S20" s="12">
        <f>IFERROR(VLOOKUP($A20,[1]август!$B:$F,5, ),0)</f>
        <v>10538.2</v>
      </c>
      <c r="T20" s="12">
        <f>IFERROR(VLOOKUP($A20,[1]сентябрь!$B:$F,4, ),0)</f>
        <v>2866.85</v>
      </c>
      <c r="U20" s="12">
        <f>IFERROR(VLOOKUP($A20,[1]сентябрь!$B:$F,5, ),0)</f>
        <v>0</v>
      </c>
      <c r="V20" s="12">
        <f>IFERROR(VLOOKUP($A20,[1]октябрь!$B:$F,4, ),0)</f>
        <v>2866.85</v>
      </c>
      <c r="W20" s="12">
        <f>IFERROR(VLOOKUP($A20,[1]октябрь!$B:$F,5, ),0)</f>
        <v>0</v>
      </c>
      <c r="X20" s="12">
        <f>IFERROR(VLOOKUP($A20,[1]ноябрь!$B:$F,4, ),0)</f>
        <v>2866.85</v>
      </c>
      <c r="Y20" s="12">
        <f>IFERROR(VLOOKUP($A20,[1]ноябрь!$B:$F,5, ),0)</f>
        <v>0</v>
      </c>
      <c r="Z20" s="12">
        <f>IFERROR(VLOOKUP($A20,[1]декабрь!$B:$F,4, ),0)</f>
        <v>3048.58</v>
      </c>
      <c r="AA20" s="12">
        <f>IFERROR(VLOOKUP($A20,[1]декабрь!$B:$F,5, ),0)</f>
        <v>11467.4</v>
      </c>
    </row>
    <row r="21" spans="1:27" x14ac:dyDescent="0.25">
      <c r="A21" s="10" t="s">
        <v>36</v>
      </c>
      <c r="B21" s="11">
        <f>IFERROR(VLOOKUP($A21,[1]январь!$B:$F,3,),0)-IFERROR(VLOOKUP($A21,[1]январь!$B:$F,2, ),0)</f>
        <v>-2530.41</v>
      </c>
      <c r="C21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-181.23999999999342</v>
      </c>
      <c r="D21" s="12">
        <f>IFERROR(VLOOKUP($A21,[1]январь!$B:$F,4, ),0)</f>
        <v>2634.55</v>
      </c>
      <c r="E21" s="12">
        <f>IFERROR(VLOOKUP($A21,[1]январь!$B:$F,5, ),0)</f>
        <v>0</v>
      </c>
      <c r="F21" s="12">
        <f>IFERROR(VLOOKUP($A21,[1]февраль!$B:$F,4, ),0)</f>
        <v>2634.55</v>
      </c>
      <c r="G21" s="12">
        <f>IFERROR(VLOOKUP($A21,[1]февраль!$B:$F,5, ),0)</f>
        <v>0</v>
      </c>
      <c r="H21" s="12">
        <f>IFERROR(VLOOKUP($A21,[1]март!$B:$F,4, ),0)</f>
        <v>2634.55</v>
      </c>
      <c r="I21" s="12">
        <f>IFERROR(VLOOKUP($A21,[1]март!$B:$F,5, ),0)</f>
        <v>0</v>
      </c>
      <c r="J21" s="12">
        <f>IFERROR(VLOOKUP($A21,[1]апрель!$B:$F,4, ),0)</f>
        <v>2634.55</v>
      </c>
      <c r="K21" s="12">
        <f>IFERROR(VLOOKUP($A21,[1]апрель!$B:$F,5, ),0)</f>
        <v>0</v>
      </c>
      <c r="L21" s="12">
        <f>IFERROR(VLOOKUP($A21,[1]май!$B:$F,4, ),0)</f>
        <v>2634.55</v>
      </c>
      <c r="M21" s="12">
        <f>IFERROR(VLOOKUP($A21,[1]май!$B:$F,5, ),0)</f>
        <v>0</v>
      </c>
      <c r="N21" s="12">
        <f>IFERROR(VLOOKUP($A21,[1]июнь!$B:$F,4, ),0)</f>
        <v>2634.55</v>
      </c>
      <c r="O21" s="12">
        <f>IFERROR(VLOOKUP($A21,[1]июнь!$B:$F,5, ),0)</f>
        <v>0</v>
      </c>
      <c r="P21" s="12">
        <f>IFERROR(VLOOKUP($A21,[1]июль!$B:$F,4, ),0)</f>
        <v>2634.55</v>
      </c>
      <c r="Q21" s="12">
        <f>IFERROR(VLOOKUP($A21,[1]июль!$B:$F,5, ),0)</f>
        <v>0</v>
      </c>
      <c r="R21" s="12">
        <f>IFERROR(VLOOKUP($A21,[1]август!$B:$F,4, ),0)</f>
        <v>2866.85</v>
      </c>
      <c r="S21" s="12">
        <f>IFERROR(VLOOKUP($A21,[1]август!$B:$F,5, ),0)</f>
        <v>0</v>
      </c>
      <c r="T21" s="12">
        <f>IFERROR(VLOOKUP($A21,[1]сентябрь!$B:$F,4, ),0)</f>
        <v>2866.85</v>
      </c>
      <c r="U21" s="12">
        <f>IFERROR(VLOOKUP($A21,[1]сентябрь!$B:$F,5, ),0)</f>
        <v>27000</v>
      </c>
      <c r="V21" s="12">
        <f>IFERROR(VLOOKUP($A21,[1]октябрь!$B:$F,4, ),0)</f>
        <v>2866.85</v>
      </c>
      <c r="W21" s="12">
        <f>IFERROR(VLOOKUP($A21,[1]октябрь!$B:$F,5, ),0)</f>
        <v>0</v>
      </c>
      <c r="X21" s="12">
        <f>IFERROR(VLOOKUP($A21,[1]ноябрь!$B:$F,4, ),0)</f>
        <v>2866.85</v>
      </c>
      <c r="Y21" s="12">
        <f>IFERROR(VLOOKUP($A21,[1]ноябрь!$B:$F,5, ),0)</f>
        <v>2600</v>
      </c>
      <c r="Z21" s="12">
        <f>IFERROR(VLOOKUP($A21,[1]декабрь!$B:$F,4, ),0)</f>
        <v>3048.58</v>
      </c>
      <c r="AA21" s="12">
        <f>IFERROR(VLOOKUP($A21,[1]декабрь!$B:$F,5, ),0)</f>
        <v>5707</v>
      </c>
    </row>
    <row r="22" spans="1:27" x14ac:dyDescent="0.25">
      <c r="A22" s="10" t="s">
        <v>37</v>
      </c>
      <c r="B22" s="11">
        <f>IFERROR(VLOOKUP($A22,[1]январь!$B:$F,3,),0)-IFERROR(VLOOKUP($A22,[1]январь!$B:$F,2, ),0)</f>
        <v>0</v>
      </c>
      <c r="C22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2818.270000000005</v>
      </c>
      <c r="D22" s="12">
        <f>IFERROR(VLOOKUP($A22,[1]январь!$B:$F,4, ),0)</f>
        <v>2634.55</v>
      </c>
      <c r="E22" s="12">
        <f>IFERROR(VLOOKUP($A22,[1]январь!$B:$F,5, ),0)</f>
        <v>0</v>
      </c>
      <c r="F22" s="12">
        <f>IFERROR(VLOOKUP($A22,[1]февраль!$B:$F,4, ),0)</f>
        <v>2634.55</v>
      </c>
      <c r="G22" s="12">
        <f>IFERROR(VLOOKUP($A22,[1]февраль!$B:$F,5, ),0)</f>
        <v>5269.1</v>
      </c>
      <c r="H22" s="12">
        <f>IFERROR(VLOOKUP($A22,[1]март!$B:$F,4, ),0)</f>
        <v>2634.55</v>
      </c>
      <c r="I22" s="12">
        <f>IFERROR(VLOOKUP($A22,[1]март!$B:$F,5, ),0)</f>
        <v>5269.1</v>
      </c>
      <c r="J22" s="12">
        <f>IFERROR(VLOOKUP($A22,[1]апрель!$B:$F,4, ),0)</f>
        <v>2634.55</v>
      </c>
      <c r="K22" s="12">
        <f>IFERROR(VLOOKUP($A22,[1]апрель!$B:$F,5, ),0)</f>
        <v>0</v>
      </c>
      <c r="L22" s="12">
        <f>IFERROR(VLOOKUP($A22,[1]май!$B:$F,4, ),0)</f>
        <v>2634.55</v>
      </c>
      <c r="M22" s="12">
        <f>IFERROR(VLOOKUP($A22,[1]май!$B:$F,5, ),0)</f>
        <v>0</v>
      </c>
      <c r="N22" s="12">
        <f>IFERROR(VLOOKUP($A22,[1]июнь!$B:$F,4, ),0)</f>
        <v>2634.55</v>
      </c>
      <c r="O22" s="12">
        <f>IFERROR(VLOOKUP($A22,[1]июнь!$B:$F,5, ),0)</f>
        <v>5270.1</v>
      </c>
      <c r="P22" s="12">
        <f>IFERROR(VLOOKUP($A22,[1]июль!$B:$F,4, ),0)</f>
        <v>2634.55</v>
      </c>
      <c r="Q22" s="12">
        <f>IFERROR(VLOOKUP($A22,[1]июль!$B:$F,5, ),0)</f>
        <v>0</v>
      </c>
      <c r="R22" s="12">
        <f>IFERROR(VLOOKUP($A22,[1]август!$B:$F,4, ),0)</f>
        <v>2866.85</v>
      </c>
      <c r="S22" s="12">
        <f>IFERROR(VLOOKUP($A22,[1]август!$B:$F,5, ),0)</f>
        <v>15869.1</v>
      </c>
      <c r="T22" s="12">
        <f>IFERROR(VLOOKUP($A22,[1]сентябрь!$B:$F,4, ),0)</f>
        <v>2866.85</v>
      </c>
      <c r="U22" s="12">
        <f>IFERROR(VLOOKUP($A22,[1]сентябрь!$B:$F,5, ),0)</f>
        <v>1098.7</v>
      </c>
      <c r="V22" s="12">
        <f>IFERROR(VLOOKUP($A22,[1]октябрь!$B:$F,4, ),0)</f>
        <v>2866.85</v>
      </c>
      <c r="W22" s="12">
        <f>IFERROR(VLOOKUP($A22,[1]октябрь!$B:$F,5, ),0)</f>
        <v>0</v>
      </c>
      <c r="X22" s="12">
        <f>IFERROR(VLOOKUP($A22,[1]ноябрь!$B:$F,4, ),0)</f>
        <v>2866.85</v>
      </c>
      <c r="Y22" s="12">
        <f>IFERROR(VLOOKUP($A22,[1]ноябрь!$B:$F,5, ),0)</f>
        <v>3000</v>
      </c>
      <c r="Z22" s="12">
        <f>IFERROR(VLOOKUP($A22,[1]декабрь!$B:$F,4, ),0)</f>
        <v>3048.58</v>
      </c>
      <c r="AA22" s="12">
        <f>IFERROR(VLOOKUP($A22,[1]декабрь!$B:$F,5, ),0)</f>
        <v>0</v>
      </c>
    </row>
    <row r="23" spans="1:27" x14ac:dyDescent="0.25">
      <c r="A23" s="10" t="s">
        <v>38</v>
      </c>
      <c r="B23" s="11">
        <f>IFERROR(VLOOKUP($A23,[1]январь!$B:$F,3,),0)-IFERROR(VLOOKUP($A23,[1]январь!$B:$F,2, ),0)</f>
        <v>-6174.26</v>
      </c>
      <c r="C23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-14132.090000000004</v>
      </c>
      <c r="D23" s="12">
        <f>IFERROR(VLOOKUP($A23,[1]январь!$B:$F,4, ),0)</f>
        <v>2634.55</v>
      </c>
      <c r="E23" s="12">
        <f>IFERROR(VLOOKUP($A23,[1]январь!$B:$F,5, ),0)</f>
        <v>0</v>
      </c>
      <c r="F23" s="12">
        <f>IFERROR(VLOOKUP($A23,[1]февраль!$B:$F,4, ),0)</f>
        <v>2634.55</v>
      </c>
      <c r="G23" s="12">
        <f>IFERROR(VLOOKUP($A23,[1]февраль!$B:$F,5, ),0)</f>
        <v>0</v>
      </c>
      <c r="H23" s="12">
        <f>IFERROR(VLOOKUP($A23,[1]март!$B:$F,4, ),0)</f>
        <v>2634.55</v>
      </c>
      <c r="I23" s="12">
        <f>IFERROR(VLOOKUP($A23,[1]март!$B:$F,5, ),0)</f>
        <v>5000</v>
      </c>
      <c r="J23" s="12">
        <f>IFERROR(VLOOKUP($A23,[1]апрель!$B:$F,4, ),0)</f>
        <v>2634.55</v>
      </c>
      <c r="K23" s="12">
        <f>IFERROR(VLOOKUP($A23,[1]апрель!$B:$F,5, ),0)</f>
        <v>5000</v>
      </c>
      <c r="L23" s="12">
        <f>IFERROR(VLOOKUP($A23,[1]май!$B:$F,4, ),0)</f>
        <v>2634.55</v>
      </c>
      <c r="M23" s="12">
        <f>IFERROR(VLOOKUP($A23,[1]май!$B:$F,5, ),0)</f>
        <v>0</v>
      </c>
      <c r="N23" s="12">
        <f>IFERROR(VLOOKUP($A23,[1]июнь!$B:$F,4, ),0)</f>
        <v>2634.55</v>
      </c>
      <c r="O23" s="12">
        <f>IFERROR(VLOOKUP($A23,[1]июнь!$B:$F,5, ),0)</f>
        <v>5000</v>
      </c>
      <c r="P23" s="12">
        <f>IFERROR(VLOOKUP($A23,[1]июль!$B:$F,4, ),0)</f>
        <v>2634.55</v>
      </c>
      <c r="Q23" s="12">
        <f>IFERROR(VLOOKUP($A23,[1]июль!$B:$F,5, ),0)</f>
        <v>0</v>
      </c>
      <c r="R23" s="12">
        <f>IFERROR(VLOOKUP($A23,[1]август!$B:$F,4, ),0)</f>
        <v>2866.85</v>
      </c>
      <c r="S23" s="12">
        <f>IFERROR(VLOOKUP($A23,[1]август!$B:$F,5, ),0)</f>
        <v>0</v>
      </c>
      <c r="T23" s="12">
        <f>IFERROR(VLOOKUP($A23,[1]сентябрь!$B:$F,4, ),0)</f>
        <v>2866.85</v>
      </c>
      <c r="U23" s="12">
        <f>IFERROR(VLOOKUP($A23,[1]сентябрь!$B:$F,5, ),0)</f>
        <v>5000</v>
      </c>
      <c r="V23" s="12">
        <f>IFERROR(VLOOKUP($A23,[1]октябрь!$B:$F,4, ),0)</f>
        <v>2866.85</v>
      </c>
      <c r="W23" s="12">
        <f>IFERROR(VLOOKUP($A23,[1]октябрь!$B:$F,5, ),0)</f>
        <v>0</v>
      </c>
      <c r="X23" s="12">
        <f>IFERROR(VLOOKUP($A23,[1]ноябрь!$B:$F,4, ),0)</f>
        <v>2866.85</v>
      </c>
      <c r="Y23" s="12">
        <f>IFERROR(VLOOKUP($A23,[1]ноябрь!$B:$F,5, ),0)</f>
        <v>5000</v>
      </c>
      <c r="Z23" s="12">
        <f>IFERROR(VLOOKUP($A23,[1]декабрь!$B:$F,4, ),0)</f>
        <v>3048.58</v>
      </c>
      <c r="AA23" s="12">
        <f>IFERROR(VLOOKUP($A23,[1]декабрь!$B:$F,5, ),0)</f>
        <v>0</v>
      </c>
    </row>
    <row r="24" spans="1:27" x14ac:dyDescent="0.25">
      <c r="A24" s="10" t="s">
        <v>39</v>
      </c>
      <c r="B24" s="11">
        <f>IFERROR(VLOOKUP($A24,[1]январь!$B:$F,3,),0)-IFERROR(VLOOKUP($A24,[1]январь!$B:$F,2, ),0)</f>
        <v>-2614.2600000000002</v>
      </c>
      <c r="C24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-8772.09</v>
      </c>
      <c r="D24" s="12">
        <f>IFERROR(VLOOKUP($A24,[1]январь!$B:$F,4, ),0)</f>
        <v>2634.55</v>
      </c>
      <c r="E24" s="12">
        <f>IFERROR(VLOOKUP($A24,[1]январь!$B:$F,5, ),0)</f>
        <v>0</v>
      </c>
      <c r="F24" s="12">
        <f>IFERROR(VLOOKUP($A24,[1]февраль!$B:$F,4, ),0)</f>
        <v>2634.55</v>
      </c>
      <c r="G24" s="12">
        <f>IFERROR(VLOOKUP($A24,[1]февраль!$B:$F,5, ),0)</f>
        <v>0</v>
      </c>
      <c r="H24" s="12">
        <f>IFERROR(VLOOKUP($A24,[1]март!$B:$F,4, ),0)</f>
        <v>2634.55</v>
      </c>
      <c r="I24" s="12">
        <f>IFERROR(VLOOKUP($A24,[1]март!$B:$F,5, ),0)</f>
        <v>0</v>
      </c>
      <c r="J24" s="12">
        <f>IFERROR(VLOOKUP($A24,[1]апрель!$B:$F,4, ),0)</f>
        <v>2634.55</v>
      </c>
      <c r="K24" s="12">
        <f>IFERROR(VLOOKUP($A24,[1]апрель!$B:$F,5, ),0)</f>
        <v>10000</v>
      </c>
      <c r="L24" s="12">
        <f>IFERROR(VLOOKUP($A24,[1]май!$B:$F,4, ),0)</f>
        <v>2634.55</v>
      </c>
      <c r="M24" s="12">
        <f>IFERROR(VLOOKUP($A24,[1]май!$B:$F,5, ),0)</f>
        <v>5000</v>
      </c>
      <c r="N24" s="12">
        <f>IFERROR(VLOOKUP($A24,[1]июнь!$B:$F,4, ),0)</f>
        <v>2634.55</v>
      </c>
      <c r="O24" s="12">
        <f>IFERROR(VLOOKUP($A24,[1]июнь!$B:$F,5, ),0)</f>
        <v>0</v>
      </c>
      <c r="P24" s="12">
        <f>IFERROR(VLOOKUP($A24,[1]июль!$B:$F,4, ),0)</f>
        <v>2634.55</v>
      </c>
      <c r="Q24" s="12">
        <f>IFERROR(VLOOKUP($A24,[1]июль!$B:$F,5, ),0)</f>
        <v>0</v>
      </c>
      <c r="R24" s="12">
        <f>IFERROR(VLOOKUP($A24,[1]август!$B:$F,4, ),0)</f>
        <v>2866.85</v>
      </c>
      <c r="S24" s="12">
        <f>IFERROR(VLOOKUP($A24,[1]август!$B:$F,5, ),0)</f>
        <v>0</v>
      </c>
      <c r="T24" s="12">
        <f>IFERROR(VLOOKUP($A24,[1]сентябрь!$B:$F,4, ),0)</f>
        <v>2866.85</v>
      </c>
      <c r="U24" s="12">
        <f>IFERROR(VLOOKUP($A24,[1]сентябрь!$B:$F,5, ),0)</f>
        <v>0</v>
      </c>
      <c r="V24" s="12">
        <f>IFERROR(VLOOKUP($A24,[1]октябрь!$B:$F,4, ),0)</f>
        <v>2866.85</v>
      </c>
      <c r="W24" s="12">
        <f>IFERROR(VLOOKUP($A24,[1]октябрь!$B:$F,5, ),0)</f>
        <v>11800</v>
      </c>
      <c r="X24" s="12">
        <f>IFERROR(VLOOKUP($A24,[1]ноябрь!$B:$F,4, ),0)</f>
        <v>2866.85</v>
      </c>
      <c r="Y24" s="12">
        <f>IFERROR(VLOOKUP($A24,[1]ноябрь!$B:$F,5, ),0)</f>
        <v>0</v>
      </c>
      <c r="Z24" s="12">
        <f>IFERROR(VLOOKUP($A24,[1]декабрь!$B:$F,4, ),0)</f>
        <v>3048.58</v>
      </c>
      <c r="AA24" s="12">
        <f>IFERROR(VLOOKUP($A24,[1]декабрь!$B:$F,5, ),0)</f>
        <v>0</v>
      </c>
    </row>
    <row r="25" spans="1:27" x14ac:dyDescent="0.25">
      <c r="A25" s="10" t="s">
        <v>40</v>
      </c>
      <c r="B25" s="11">
        <f>IFERROR(VLOOKUP($A25,[1]январь!$B:$F,3,),0)-IFERROR(VLOOKUP($A25,[1]январь!$B:$F,2, ),0)</f>
        <v>0</v>
      </c>
      <c r="C25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0</v>
      </c>
      <c r="D25" s="12">
        <f>IFERROR(VLOOKUP($A25,[1]январь!$B:$F,4, ),0)</f>
        <v>0</v>
      </c>
      <c r="E25" s="12">
        <f>IFERROR(VLOOKUP($A25,[1]январь!$B:$F,5, ),0)</f>
        <v>0</v>
      </c>
      <c r="F25" s="12">
        <f>IFERROR(VLOOKUP($A25,[1]февраль!$B:$F,4, ),0)</f>
        <v>0</v>
      </c>
      <c r="G25" s="12">
        <f>IFERROR(VLOOKUP($A25,[1]февраль!$B:$F,5, ),0)</f>
        <v>0</v>
      </c>
      <c r="H25" s="12">
        <f>IFERROR(VLOOKUP($A25,[1]март!$B:$F,4, ),0)</f>
        <v>0</v>
      </c>
      <c r="I25" s="12">
        <f>IFERROR(VLOOKUP($A25,[1]март!$B:$F,5, ),0)</f>
        <v>0</v>
      </c>
      <c r="J25" s="12">
        <f>IFERROR(VLOOKUP($A25,[1]апрель!$B:$F,4, ),0)</f>
        <v>0</v>
      </c>
      <c r="K25" s="12">
        <f>IFERROR(VLOOKUP($A25,[1]апрель!$B:$F,5, ),0)</f>
        <v>0</v>
      </c>
      <c r="L25" s="12">
        <f>IFERROR(VLOOKUP($A25,[1]май!$B:$F,4, ),0)</f>
        <v>0</v>
      </c>
      <c r="M25" s="12">
        <f>IFERROR(VLOOKUP($A25,[1]май!$B:$F,5, ),0)</f>
        <v>0</v>
      </c>
      <c r="N25" s="12">
        <f>IFERROR(VLOOKUP($A25,[1]июнь!$B:$F,4, ),0)</f>
        <v>0</v>
      </c>
      <c r="O25" s="12">
        <f>IFERROR(VLOOKUP($A25,[1]июнь!$B:$F,5, ),0)</f>
        <v>0</v>
      </c>
      <c r="P25" s="12">
        <f>IFERROR(VLOOKUP($A25,[1]июль!$B:$F,4, ),0)</f>
        <v>0</v>
      </c>
      <c r="Q25" s="12">
        <f>IFERROR(VLOOKUP($A25,[1]июль!$B:$F,5, ),0)</f>
        <v>0</v>
      </c>
      <c r="R25" s="12">
        <f>IFERROR(VLOOKUP($A25,[1]август!$B:$F,4, ),0)</f>
        <v>0</v>
      </c>
      <c r="S25" s="12">
        <f>IFERROR(VLOOKUP($A25,[1]август!$B:$F,5, ),0)</f>
        <v>0</v>
      </c>
      <c r="T25" s="12">
        <f>IFERROR(VLOOKUP($A25,[1]сентябрь!$B:$F,4, ),0)</f>
        <v>0</v>
      </c>
      <c r="U25" s="12">
        <f>IFERROR(VLOOKUP($A25,[1]сентябрь!$B:$F,5, ),0)</f>
        <v>0</v>
      </c>
      <c r="V25" s="12">
        <f>IFERROR(VLOOKUP($A25,[1]октябрь!$B:$F,4, ),0)</f>
        <v>0</v>
      </c>
      <c r="W25" s="12">
        <f>IFERROR(VLOOKUP($A25,[1]октябрь!$B:$F,5, ),0)</f>
        <v>0</v>
      </c>
      <c r="X25" s="12">
        <f>IFERROR(VLOOKUP($A25,[1]ноябрь!$B:$F,4, ),0)</f>
        <v>0</v>
      </c>
      <c r="Y25" s="12">
        <f>IFERROR(VLOOKUP($A25,[1]ноябрь!$B:$F,5, ),0)</f>
        <v>0</v>
      </c>
      <c r="Z25" s="12">
        <f>IFERROR(VLOOKUP($A25,[1]декабрь!$B:$F,4, ),0)</f>
        <v>0</v>
      </c>
      <c r="AA25" s="12">
        <f>IFERROR(VLOOKUP($A25,[1]декабрь!$B:$F,5, ),0)</f>
        <v>0</v>
      </c>
    </row>
    <row r="26" spans="1:27" x14ac:dyDescent="0.25">
      <c r="A26" s="10" t="s">
        <v>41</v>
      </c>
      <c r="B26" s="11">
        <f>IFERROR(VLOOKUP($A26,[1]январь!$B:$F,3,),0)-IFERROR(VLOOKUP($A26,[1]январь!$B:$F,2, ),0)</f>
        <v>3596.35</v>
      </c>
      <c r="C26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-1957.8299999999986</v>
      </c>
      <c r="D26" s="12">
        <f>IFERROR(VLOOKUP($A26,[1]январь!$B:$F,4, ),0)</f>
        <v>2634.55</v>
      </c>
      <c r="E26" s="12">
        <f>IFERROR(VLOOKUP($A26,[1]январь!$B:$F,5, ),0)</f>
        <v>4403.6499999999996</v>
      </c>
      <c r="F26" s="12">
        <f>IFERROR(VLOOKUP($A26,[1]февраль!$B:$F,4, ),0)</f>
        <v>2634.55</v>
      </c>
      <c r="G26" s="12">
        <f>IFERROR(VLOOKUP($A26,[1]февраль!$B:$F,5, ),0)</f>
        <v>0</v>
      </c>
      <c r="H26" s="12">
        <f>IFERROR(VLOOKUP($A26,[1]март!$B:$F,4, ),0)</f>
        <v>2634.55</v>
      </c>
      <c r="I26" s="12">
        <f>IFERROR(VLOOKUP($A26,[1]март!$B:$F,5, ),0)</f>
        <v>0</v>
      </c>
      <c r="J26" s="12">
        <f>IFERROR(VLOOKUP($A26,[1]апрель!$B:$F,4, ),0)</f>
        <v>2634.55</v>
      </c>
      <c r="K26" s="12">
        <f>IFERROR(VLOOKUP($A26,[1]апрель!$B:$F,5, ),0)</f>
        <v>6000</v>
      </c>
      <c r="L26" s="12">
        <f>IFERROR(VLOOKUP($A26,[1]май!$B:$F,4, ),0)</f>
        <v>2634.55</v>
      </c>
      <c r="M26" s="12">
        <f>IFERROR(VLOOKUP($A26,[1]май!$B:$F,5, ),0)</f>
        <v>0</v>
      </c>
      <c r="N26" s="12">
        <f>IFERROR(VLOOKUP($A26,[1]июнь!$B:$F,4, ),0)</f>
        <v>2634.55</v>
      </c>
      <c r="O26" s="12">
        <f>IFERROR(VLOOKUP($A26,[1]июнь!$B:$F,5, ),0)</f>
        <v>0</v>
      </c>
      <c r="P26" s="12">
        <f>IFERROR(VLOOKUP($A26,[1]июль!$B:$F,4, ),0)</f>
        <v>2634.55</v>
      </c>
      <c r="Q26" s="12">
        <f>IFERROR(VLOOKUP($A26,[1]июль!$B:$F,5, ),0)</f>
        <v>5000</v>
      </c>
      <c r="R26" s="12">
        <f>IFERROR(VLOOKUP($A26,[1]август!$B:$F,4, ),0)</f>
        <v>2866.85</v>
      </c>
      <c r="S26" s="12">
        <f>IFERROR(VLOOKUP($A26,[1]август!$B:$F,5, ),0)</f>
        <v>0</v>
      </c>
      <c r="T26" s="12">
        <f>IFERROR(VLOOKUP($A26,[1]сентябрь!$B:$F,4, ),0)</f>
        <v>2866.85</v>
      </c>
      <c r="U26" s="12">
        <f>IFERROR(VLOOKUP($A26,[1]сентябрь!$B:$F,5, ),0)</f>
        <v>3000</v>
      </c>
      <c r="V26" s="12">
        <f>IFERROR(VLOOKUP($A26,[1]октябрь!$B:$F,4, ),0)</f>
        <v>2866.85</v>
      </c>
      <c r="W26" s="12">
        <f>IFERROR(VLOOKUP($A26,[1]октябрь!$B:$F,5, ),0)</f>
        <v>6000</v>
      </c>
      <c r="X26" s="12">
        <f>IFERROR(VLOOKUP($A26,[1]ноябрь!$B:$F,4, ),0)</f>
        <v>2866.85</v>
      </c>
      <c r="Y26" s="12">
        <f>IFERROR(VLOOKUP($A26,[1]ноябрь!$B:$F,5, ),0)</f>
        <v>0</v>
      </c>
      <c r="Z26" s="12">
        <f>IFERROR(VLOOKUP($A26,[1]декабрь!$B:$F,4, ),0)</f>
        <v>3048.58</v>
      </c>
      <c r="AA26" s="12">
        <f>IFERROR(VLOOKUP($A26,[1]декабрь!$B:$F,5, ),0)</f>
        <v>3000</v>
      </c>
    </row>
    <row r="27" spans="1:27" x14ac:dyDescent="0.25">
      <c r="A27" s="10" t="s">
        <v>42</v>
      </c>
      <c r="B27" s="11">
        <f>IFERROR(VLOOKUP($A27,[1]январь!$B:$F,3,),0)-IFERROR(VLOOKUP($A27,[1]январь!$B:$F,2, ),0)</f>
        <v>26352.7</v>
      </c>
      <c r="C27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-6605.130000000001</v>
      </c>
      <c r="D27" s="12">
        <f>IFERROR(VLOOKUP($A27,[1]январь!$B:$F,4, ),0)</f>
        <v>2634.55</v>
      </c>
      <c r="E27" s="12">
        <f>IFERROR(VLOOKUP($A27,[1]январь!$B:$F,5, ),0)</f>
        <v>0</v>
      </c>
      <c r="F27" s="12">
        <f>IFERROR(VLOOKUP($A27,[1]февраль!$B:$F,4, ),0)</f>
        <v>2634.55</v>
      </c>
      <c r="G27" s="12">
        <f>IFERROR(VLOOKUP($A27,[1]февраль!$B:$F,5, ),0)</f>
        <v>0</v>
      </c>
      <c r="H27" s="12">
        <f>IFERROR(VLOOKUP($A27,[1]март!$B:$F,4, ),0)</f>
        <v>2634.55</v>
      </c>
      <c r="I27" s="12">
        <f>IFERROR(VLOOKUP($A27,[1]март!$B:$F,5, ),0)</f>
        <v>0</v>
      </c>
      <c r="J27" s="12">
        <f>IFERROR(VLOOKUP($A27,[1]апрель!$B:$F,4, ),0)</f>
        <v>2634.55</v>
      </c>
      <c r="K27" s="12">
        <f>IFERROR(VLOOKUP($A27,[1]апрель!$B:$F,5, ),0)</f>
        <v>0</v>
      </c>
      <c r="L27" s="12">
        <f>IFERROR(VLOOKUP($A27,[1]май!$B:$F,4, ),0)</f>
        <v>2634.55</v>
      </c>
      <c r="M27" s="12">
        <f>IFERROR(VLOOKUP($A27,[1]май!$B:$F,5, ),0)</f>
        <v>0</v>
      </c>
      <c r="N27" s="12">
        <f>IFERROR(VLOOKUP($A27,[1]июнь!$B:$F,4, ),0)</f>
        <v>2634.55</v>
      </c>
      <c r="O27" s="12">
        <f>IFERROR(VLOOKUP($A27,[1]июнь!$B:$F,5, ),0)</f>
        <v>0</v>
      </c>
      <c r="P27" s="12">
        <f>IFERROR(VLOOKUP($A27,[1]июль!$B:$F,4, ),0)</f>
        <v>2634.55</v>
      </c>
      <c r="Q27" s="12">
        <f>IFERROR(VLOOKUP($A27,[1]июль!$B:$F,5, ),0)</f>
        <v>0</v>
      </c>
      <c r="R27" s="12">
        <f>IFERROR(VLOOKUP($A27,[1]август!$B:$F,4, ),0)</f>
        <v>2866.85</v>
      </c>
      <c r="S27" s="12">
        <f>IFERROR(VLOOKUP($A27,[1]август!$B:$F,5, ),0)</f>
        <v>0</v>
      </c>
      <c r="T27" s="12">
        <f>IFERROR(VLOOKUP($A27,[1]сентябрь!$B:$F,4, ),0)</f>
        <v>2866.85</v>
      </c>
      <c r="U27" s="12">
        <f>IFERROR(VLOOKUP($A27,[1]сентябрь!$B:$F,5, ),0)</f>
        <v>0</v>
      </c>
      <c r="V27" s="12">
        <f>IFERROR(VLOOKUP($A27,[1]октябрь!$B:$F,4, ),0)</f>
        <v>2866.85</v>
      </c>
      <c r="W27" s="12">
        <f>IFERROR(VLOOKUP($A27,[1]октябрь!$B:$F,5, ),0)</f>
        <v>0</v>
      </c>
      <c r="X27" s="12">
        <f>IFERROR(VLOOKUP($A27,[1]ноябрь!$B:$F,4, ),0)</f>
        <v>2866.85</v>
      </c>
      <c r="Y27" s="12">
        <f>IFERROR(VLOOKUP($A27,[1]ноябрь!$B:$F,5, ),0)</f>
        <v>0</v>
      </c>
      <c r="Z27" s="12">
        <f>IFERROR(VLOOKUP($A27,[1]декабрь!$B:$F,4, ),0)</f>
        <v>3048.58</v>
      </c>
      <c r="AA27" s="12">
        <f>IFERROR(VLOOKUP($A27,[1]декабрь!$B:$F,5, ),0)</f>
        <v>0</v>
      </c>
    </row>
    <row r="28" spans="1:27" x14ac:dyDescent="0.25">
      <c r="A28" s="10" t="s">
        <v>43</v>
      </c>
      <c r="B28" s="11">
        <f>IFERROR(VLOOKUP($A28,[1]январь!$B:$F,3,),0)-IFERROR(VLOOKUP($A28,[1]январь!$B:$F,2, ),0)</f>
        <v>1705.73</v>
      </c>
      <c r="C28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22.650000000005548</v>
      </c>
      <c r="D28" s="12">
        <f>IFERROR(VLOOKUP($A28,[1]январь!$B:$F,4, ),0)</f>
        <v>2634.55</v>
      </c>
      <c r="E28" s="12">
        <f>IFERROR(VLOOKUP($A28,[1]январь!$B:$F,5, ),0)</f>
        <v>2634.55</v>
      </c>
      <c r="F28" s="12">
        <f>IFERROR(VLOOKUP($A28,[1]февраль!$B:$F,4, ),0)</f>
        <v>2634.55</v>
      </c>
      <c r="G28" s="12">
        <f>IFERROR(VLOOKUP($A28,[1]февраль!$B:$F,5, ),0)</f>
        <v>5934.55</v>
      </c>
      <c r="H28" s="12">
        <f>IFERROR(VLOOKUP($A28,[1]март!$B:$F,4, ),0)</f>
        <v>2634.55</v>
      </c>
      <c r="I28" s="12">
        <f>IFERROR(VLOOKUP($A28,[1]март!$B:$F,5, ),0)</f>
        <v>2634.55</v>
      </c>
      <c r="J28" s="12">
        <f>IFERROR(VLOOKUP($A28,[1]апрель!$B:$F,4, ),0)</f>
        <v>2634.55</v>
      </c>
      <c r="K28" s="12">
        <f>IFERROR(VLOOKUP($A28,[1]апрель!$B:$F,5, ),0)</f>
        <v>0</v>
      </c>
      <c r="L28" s="12">
        <f>IFERROR(VLOOKUP($A28,[1]май!$B:$F,4, ),0)</f>
        <v>2634.55</v>
      </c>
      <c r="M28" s="12">
        <f>IFERROR(VLOOKUP($A28,[1]май!$B:$F,5, ),0)</f>
        <v>5269.1</v>
      </c>
      <c r="N28" s="12">
        <f>IFERROR(VLOOKUP($A28,[1]июнь!$B:$F,4, ),0)</f>
        <v>2634.55</v>
      </c>
      <c r="O28" s="12">
        <f>IFERROR(VLOOKUP($A28,[1]июнь!$B:$F,5, ),0)</f>
        <v>264</v>
      </c>
      <c r="P28" s="12">
        <f>IFERROR(VLOOKUP($A28,[1]июль!$B:$F,4, ),0)</f>
        <v>2634.55</v>
      </c>
      <c r="Q28" s="12">
        <f>IFERROR(VLOOKUP($A28,[1]июль!$B:$F,5, ),0)</f>
        <v>2635</v>
      </c>
      <c r="R28" s="12">
        <f>IFERROR(VLOOKUP($A28,[1]август!$B:$F,4, ),0)</f>
        <v>2866.85</v>
      </c>
      <c r="S28" s="12">
        <f>IFERROR(VLOOKUP($A28,[1]август!$B:$F,5, ),0)</f>
        <v>0</v>
      </c>
      <c r="T28" s="12">
        <f>IFERROR(VLOOKUP($A28,[1]сентябрь!$B:$F,4, ),0)</f>
        <v>2866.85</v>
      </c>
      <c r="U28" s="12">
        <f>IFERROR(VLOOKUP($A28,[1]сентябрь!$B:$F,5, ),0)</f>
        <v>2267</v>
      </c>
      <c r="V28" s="12">
        <f>IFERROR(VLOOKUP($A28,[1]октябрь!$B:$F,4, ),0)</f>
        <v>2866.85</v>
      </c>
      <c r="W28" s="12">
        <f>IFERROR(VLOOKUP($A28,[1]октябрь!$B:$F,5, ),0)</f>
        <v>2635</v>
      </c>
      <c r="X28" s="12">
        <f>IFERROR(VLOOKUP($A28,[1]ноябрь!$B:$F,4, ),0)</f>
        <v>2866.85</v>
      </c>
      <c r="Y28" s="12">
        <f>IFERROR(VLOOKUP($A28,[1]ноябрь!$B:$F,5, ),0)</f>
        <v>3867</v>
      </c>
      <c r="Z28" s="12">
        <f>IFERROR(VLOOKUP($A28,[1]декабрь!$B:$F,4, ),0)</f>
        <v>3048.58</v>
      </c>
      <c r="AA28" s="12">
        <f>IFERROR(VLOOKUP($A28,[1]декабрь!$B:$F,5, ),0)</f>
        <v>3134</v>
      </c>
    </row>
    <row r="29" spans="1:27" x14ac:dyDescent="0.25">
      <c r="A29" s="10" t="s">
        <v>44</v>
      </c>
      <c r="B29" s="11">
        <f>IFERROR(VLOOKUP($A29,[1]январь!$B:$F,3,),0)-IFERROR(VLOOKUP($A29,[1]январь!$B:$F,2, ),0)</f>
        <v>23.6</v>
      </c>
      <c r="C29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12165.77000000001</v>
      </c>
      <c r="D29" s="12">
        <f>IFERROR(VLOOKUP($A29,[1]январь!$B:$F,4, ),0)</f>
        <v>2634.55</v>
      </c>
      <c r="E29" s="12">
        <f>IFERROR(VLOOKUP($A29,[1]январь!$B:$F,5, ),0)</f>
        <v>0</v>
      </c>
      <c r="F29" s="12">
        <f>IFERROR(VLOOKUP($A29,[1]февраль!$B:$F,4, ),0)</f>
        <v>2634.55</v>
      </c>
      <c r="G29" s="12">
        <f>IFERROR(VLOOKUP($A29,[1]февраль!$B:$F,5, ),0)</f>
        <v>5100</v>
      </c>
      <c r="H29" s="12">
        <f>IFERROR(VLOOKUP($A29,[1]март!$B:$F,4, ),0)</f>
        <v>2634.55</v>
      </c>
      <c r="I29" s="12">
        <f>IFERROR(VLOOKUP($A29,[1]март!$B:$F,5, ),0)</f>
        <v>2700</v>
      </c>
      <c r="J29" s="12">
        <f>IFERROR(VLOOKUP($A29,[1]апрель!$B:$F,4, ),0)</f>
        <v>2634.55</v>
      </c>
      <c r="K29" s="12">
        <f>IFERROR(VLOOKUP($A29,[1]апрель!$B:$F,5, ),0)</f>
        <v>2700</v>
      </c>
      <c r="L29" s="12">
        <f>IFERROR(VLOOKUP($A29,[1]май!$B:$F,4, ),0)</f>
        <v>2634.55</v>
      </c>
      <c r="M29" s="12">
        <f>IFERROR(VLOOKUP($A29,[1]май!$B:$F,5, ),0)</f>
        <v>0</v>
      </c>
      <c r="N29" s="12">
        <f>IFERROR(VLOOKUP($A29,[1]июнь!$B:$F,4, ),0)</f>
        <v>2634.55</v>
      </c>
      <c r="O29" s="12">
        <f>IFERROR(VLOOKUP($A29,[1]июнь!$B:$F,5, ),0)</f>
        <v>5600</v>
      </c>
      <c r="P29" s="12">
        <f>IFERROR(VLOOKUP($A29,[1]июль!$B:$F,4, ),0)</f>
        <v>2634.55</v>
      </c>
      <c r="Q29" s="12">
        <f>IFERROR(VLOOKUP($A29,[1]июль!$B:$F,5, ),0)</f>
        <v>5000</v>
      </c>
      <c r="R29" s="12">
        <f>IFERROR(VLOOKUP($A29,[1]август!$B:$F,4, ),0)</f>
        <v>2866.85</v>
      </c>
      <c r="S29" s="12">
        <f>IFERROR(VLOOKUP($A29,[1]август!$B:$F,5, ),0)</f>
        <v>0</v>
      </c>
      <c r="T29" s="12">
        <f>IFERROR(VLOOKUP($A29,[1]сентябрь!$B:$F,4, ),0)</f>
        <v>2866.85</v>
      </c>
      <c r="U29" s="12">
        <f>IFERROR(VLOOKUP($A29,[1]сентябрь!$B:$F,5, ),0)</f>
        <v>0</v>
      </c>
      <c r="V29" s="12">
        <f>IFERROR(VLOOKUP($A29,[1]октябрь!$B:$F,4, ),0)</f>
        <v>2866.85</v>
      </c>
      <c r="W29" s="12">
        <f>IFERROR(VLOOKUP($A29,[1]октябрь!$B:$F,5, ),0)</f>
        <v>12000</v>
      </c>
      <c r="X29" s="12">
        <f>IFERROR(VLOOKUP($A29,[1]ноябрь!$B:$F,4, ),0)</f>
        <v>2866.85</v>
      </c>
      <c r="Y29" s="12">
        <f>IFERROR(VLOOKUP($A29,[1]ноябрь!$B:$F,5, ),0)</f>
        <v>0</v>
      </c>
      <c r="Z29" s="12">
        <f>IFERROR(VLOOKUP($A29,[1]декабрь!$B:$F,4, ),0)</f>
        <v>3048.58</v>
      </c>
      <c r="AA29" s="12">
        <f>IFERROR(VLOOKUP($A29,[1]декабрь!$B:$F,5, ),0)</f>
        <v>12000</v>
      </c>
    </row>
    <row r="30" spans="1:27" x14ac:dyDescent="0.25">
      <c r="A30" s="10" t="s">
        <v>45</v>
      </c>
      <c r="B30" s="11">
        <f>IFERROR(VLOOKUP($A30,[1]январь!$B:$F,3,),0)-IFERROR(VLOOKUP($A30,[1]январь!$B:$F,2, ),0)</f>
        <v>2096.35</v>
      </c>
      <c r="C30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11.520000000001801</v>
      </c>
      <c r="D30" s="12">
        <f>IFERROR(VLOOKUP($A30,[1]январь!$B:$F,4, ),0)</f>
        <v>2634.55</v>
      </c>
      <c r="E30" s="12">
        <f>IFERROR(VLOOKUP($A30,[1]январь!$B:$F,5, ),0)</f>
        <v>0</v>
      </c>
      <c r="F30" s="12">
        <f>IFERROR(VLOOKUP($A30,[1]февраль!$B:$F,4, ),0)</f>
        <v>2634.55</v>
      </c>
      <c r="G30" s="12">
        <f>IFERROR(VLOOKUP($A30,[1]февраль!$B:$F,5, ),0)</f>
        <v>3173</v>
      </c>
      <c r="H30" s="12">
        <f>IFERROR(VLOOKUP($A30,[1]март!$B:$F,4, ),0)</f>
        <v>2634.55</v>
      </c>
      <c r="I30" s="12">
        <f>IFERROR(VLOOKUP($A30,[1]март!$B:$F,5, ),0)</f>
        <v>0</v>
      </c>
      <c r="J30" s="12">
        <f>IFERROR(VLOOKUP($A30,[1]апрель!$B:$F,4, ),0)</f>
        <v>2634.55</v>
      </c>
      <c r="K30" s="12">
        <f>IFERROR(VLOOKUP($A30,[1]апрель!$B:$F,5, ),0)</f>
        <v>8000</v>
      </c>
      <c r="L30" s="12">
        <f>IFERROR(VLOOKUP($A30,[1]май!$B:$F,4, ),0)</f>
        <v>2634.55</v>
      </c>
      <c r="M30" s="12">
        <f>IFERROR(VLOOKUP($A30,[1]май!$B:$F,5, ),0)</f>
        <v>0</v>
      </c>
      <c r="N30" s="12">
        <f>IFERROR(VLOOKUP($A30,[1]июнь!$B:$F,4, ),0)</f>
        <v>2634.55</v>
      </c>
      <c r="O30" s="12">
        <f>IFERROR(VLOOKUP($A30,[1]июнь!$B:$F,5, ),0)</f>
        <v>0</v>
      </c>
      <c r="P30" s="12">
        <f>IFERROR(VLOOKUP($A30,[1]июль!$B:$F,4, ),0)</f>
        <v>2634.55</v>
      </c>
      <c r="Q30" s="12">
        <f>IFERROR(VLOOKUP($A30,[1]июль!$B:$F,5, ),0)</f>
        <v>0</v>
      </c>
      <c r="R30" s="12">
        <f>IFERROR(VLOOKUP($A30,[1]август!$B:$F,4, ),0)</f>
        <v>2866.85</v>
      </c>
      <c r="S30" s="12">
        <f>IFERROR(VLOOKUP($A30,[1]август!$B:$F,5, ),0)</f>
        <v>0</v>
      </c>
      <c r="T30" s="12">
        <f>IFERROR(VLOOKUP($A30,[1]сентябрь!$B:$F,4, ),0)</f>
        <v>2866.85</v>
      </c>
      <c r="U30" s="12">
        <f>IFERROR(VLOOKUP($A30,[1]сентябрь!$B:$F,5, ),0)</f>
        <v>0</v>
      </c>
      <c r="V30" s="12">
        <f>IFERROR(VLOOKUP($A30,[1]октябрь!$B:$F,4, ),0)</f>
        <v>2866.85</v>
      </c>
      <c r="W30" s="12">
        <f>IFERROR(VLOOKUP($A30,[1]октябрь!$B:$F,5, ),0)</f>
        <v>0</v>
      </c>
      <c r="X30" s="12">
        <f>IFERROR(VLOOKUP($A30,[1]ноябрь!$B:$F,4, ),0)</f>
        <v>2866.85</v>
      </c>
      <c r="Y30" s="12">
        <f>IFERROR(VLOOKUP($A30,[1]ноябрь!$B:$F,5, ),0)</f>
        <v>10000</v>
      </c>
      <c r="Z30" s="12">
        <f>IFERROR(VLOOKUP($A30,[1]декабрь!$B:$F,4, ),0)</f>
        <v>3048.58</v>
      </c>
      <c r="AA30" s="12">
        <f>IFERROR(VLOOKUP($A30,[1]декабрь!$B:$F,5, ),0)</f>
        <v>9700</v>
      </c>
    </row>
    <row r="31" spans="1:27" x14ac:dyDescent="0.25">
      <c r="A31" s="10" t="s">
        <v>46</v>
      </c>
      <c r="B31" s="11">
        <f>IFERROR(VLOOKUP($A31,[1]январь!$B:$F,3,),0)-IFERROR(VLOOKUP($A31,[1]январь!$B:$F,2, ),0)</f>
        <v>0</v>
      </c>
      <c r="C31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0</v>
      </c>
      <c r="D31" s="12">
        <f>IFERROR(VLOOKUP($A31,[1]январь!$B:$F,4, ),0)</f>
        <v>0</v>
      </c>
      <c r="E31" s="12">
        <f>IFERROR(VLOOKUP($A31,[1]январь!$B:$F,5, ),0)</f>
        <v>0</v>
      </c>
      <c r="F31" s="12">
        <f>IFERROR(VLOOKUP($A31,[1]февраль!$B:$F,4, ),0)</f>
        <v>0</v>
      </c>
      <c r="G31" s="12">
        <f>IFERROR(VLOOKUP($A31,[1]февраль!$B:$F,5, ),0)</f>
        <v>0</v>
      </c>
      <c r="H31" s="12">
        <f>IFERROR(VLOOKUP($A31,[1]март!$B:$F,4, ),0)</f>
        <v>0</v>
      </c>
      <c r="I31" s="12">
        <f>IFERROR(VLOOKUP($A31,[1]март!$B:$F,5, ),0)</f>
        <v>0</v>
      </c>
      <c r="J31" s="12">
        <f>IFERROR(VLOOKUP($A31,[1]апрель!$B:$F,4, ),0)</f>
        <v>0</v>
      </c>
      <c r="K31" s="12">
        <f>IFERROR(VLOOKUP($A31,[1]апрель!$B:$F,5, ),0)</f>
        <v>0</v>
      </c>
      <c r="L31" s="12">
        <f>IFERROR(VLOOKUP($A31,[1]май!$B:$F,4, ),0)</f>
        <v>0</v>
      </c>
      <c r="M31" s="12">
        <f>IFERROR(VLOOKUP($A31,[1]май!$B:$F,5, ),0)</f>
        <v>0</v>
      </c>
      <c r="N31" s="12">
        <f>IFERROR(VLOOKUP($A31,[1]июнь!$B:$F,4, ),0)</f>
        <v>0</v>
      </c>
      <c r="O31" s="12">
        <f>IFERROR(VLOOKUP($A31,[1]июнь!$B:$F,5, ),0)</f>
        <v>0</v>
      </c>
      <c r="P31" s="12">
        <f>IFERROR(VLOOKUP($A31,[1]июль!$B:$F,4, ),0)</f>
        <v>0</v>
      </c>
      <c r="Q31" s="12">
        <f>IFERROR(VLOOKUP($A31,[1]июль!$B:$F,5, ),0)</f>
        <v>0</v>
      </c>
      <c r="R31" s="12">
        <f>IFERROR(VLOOKUP($A31,[1]август!$B:$F,4, ),0)</f>
        <v>0</v>
      </c>
      <c r="S31" s="12">
        <f>IFERROR(VLOOKUP($A31,[1]август!$B:$F,5, ),0)</f>
        <v>0</v>
      </c>
      <c r="T31" s="12">
        <f>IFERROR(VLOOKUP($A31,[1]сентябрь!$B:$F,4, ),0)</f>
        <v>0</v>
      </c>
      <c r="U31" s="12">
        <f>IFERROR(VLOOKUP($A31,[1]сентябрь!$B:$F,5, ),0)</f>
        <v>0</v>
      </c>
      <c r="V31" s="12">
        <f>IFERROR(VLOOKUP($A31,[1]октябрь!$B:$F,4, ),0)</f>
        <v>0</v>
      </c>
      <c r="W31" s="12">
        <f>IFERROR(VLOOKUP($A31,[1]октябрь!$B:$F,5, ),0)</f>
        <v>0</v>
      </c>
      <c r="X31" s="12">
        <f>IFERROR(VLOOKUP($A31,[1]ноябрь!$B:$F,4, ),0)</f>
        <v>0</v>
      </c>
      <c r="Y31" s="12">
        <f>IFERROR(VLOOKUP($A31,[1]ноябрь!$B:$F,5, ),0)</f>
        <v>0</v>
      </c>
      <c r="Z31" s="12">
        <f>IFERROR(VLOOKUP($A31,[1]декабрь!$B:$F,4, ),0)</f>
        <v>0</v>
      </c>
      <c r="AA31" s="12">
        <f>IFERROR(VLOOKUP($A31,[1]декабрь!$B:$F,5, ),0)</f>
        <v>0</v>
      </c>
    </row>
    <row r="32" spans="1:27" x14ac:dyDescent="0.25">
      <c r="A32" s="10" t="s">
        <v>47</v>
      </c>
      <c r="B32" s="11">
        <f>IFERROR(VLOOKUP($A32,[1]январь!$B:$F,3,),0)-IFERROR(VLOOKUP($A32,[1]январь!$B:$F,2, ),0)</f>
        <v>0</v>
      </c>
      <c r="C32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-2956.4299999999976</v>
      </c>
      <c r="D32" s="12">
        <f>IFERROR(VLOOKUP($A32,[1]январь!$B:$F,4, ),0)</f>
        <v>2634.55</v>
      </c>
      <c r="E32" s="12">
        <f>IFERROR(VLOOKUP($A32,[1]январь!$B:$F,5, ),0)</f>
        <v>2634.55</v>
      </c>
      <c r="F32" s="12">
        <f>IFERROR(VLOOKUP($A32,[1]февраль!$B:$F,4, ),0)</f>
        <v>2634.55</v>
      </c>
      <c r="G32" s="12">
        <f>IFERROR(VLOOKUP($A32,[1]февраль!$B:$F,5, ),0)</f>
        <v>0</v>
      </c>
      <c r="H32" s="12">
        <f>IFERROR(VLOOKUP($A32,[1]март!$B:$F,4, ),0)</f>
        <v>2634.55</v>
      </c>
      <c r="I32" s="12">
        <f>IFERROR(VLOOKUP($A32,[1]март!$B:$F,5, ),0)</f>
        <v>0</v>
      </c>
      <c r="J32" s="12">
        <f>IFERROR(VLOOKUP($A32,[1]апрель!$B:$F,4, ),0)</f>
        <v>2634.55</v>
      </c>
      <c r="K32" s="12">
        <f>IFERROR(VLOOKUP($A32,[1]апрель!$B:$F,5, ),0)</f>
        <v>0</v>
      </c>
      <c r="L32" s="12">
        <f>IFERROR(VLOOKUP($A32,[1]май!$B:$F,4, ),0)</f>
        <v>2634.55</v>
      </c>
      <c r="M32" s="12">
        <f>IFERROR(VLOOKUP($A32,[1]май!$B:$F,5, ),0)</f>
        <v>8000</v>
      </c>
      <c r="N32" s="12">
        <f>IFERROR(VLOOKUP($A32,[1]июнь!$B:$F,4, ),0)</f>
        <v>2634.55</v>
      </c>
      <c r="O32" s="12">
        <f>IFERROR(VLOOKUP($A32,[1]июнь!$B:$F,5, ),0)</f>
        <v>0</v>
      </c>
      <c r="P32" s="12">
        <f>IFERROR(VLOOKUP($A32,[1]июль!$B:$F,4, ),0)</f>
        <v>2634.55</v>
      </c>
      <c r="Q32" s="12">
        <f>IFERROR(VLOOKUP($A32,[1]июль!$B:$F,5, ),0)</f>
        <v>5200</v>
      </c>
      <c r="R32" s="12">
        <f>IFERROR(VLOOKUP($A32,[1]август!$B:$F,4, ),0)</f>
        <v>2866.85</v>
      </c>
      <c r="S32" s="12">
        <f>IFERROR(VLOOKUP($A32,[1]август!$B:$F,5, ),0)</f>
        <v>0</v>
      </c>
      <c r="T32" s="12">
        <f>IFERROR(VLOOKUP($A32,[1]сентябрь!$B:$F,4, ),0)</f>
        <v>2866.85</v>
      </c>
      <c r="U32" s="12">
        <f>IFERROR(VLOOKUP($A32,[1]сентябрь!$B:$F,5, ),0)</f>
        <v>0</v>
      </c>
      <c r="V32" s="12">
        <f>IFERROR(VLOOKUP($A32,[1]октябрь!$B:$F,4, ),0)</f>
        <v>2866.85</v>
      </c>
      <c r="W32" s="12">
        <f>IFERROR(VLOOKUP($A32,[1]октябрь!$B:$F,5, ),0)</f>
        <v>0</v>
      </c>
      <c r="X32" s="12">
        <f>IFERROR(VLOOKUP($A32,[1]ноябрь!$B:$F,4, ),0)</f>
        <v>2866.85</v>
      </c>
      <c r="Y32" s="12">
        <f>IFERROR(VLOOKUP($A32,[1]ноябрь!$B:$F,5, ),0)</f>
        <v>11300</v>
      </c>
      <c r="Z32" s="12">
        <f>IFERROR(VLOOKUP($A32,[1]декабрь!$B:$F,4, ),0)</f>
        <v>3048.58</v>
      </c>
      <c r="AA32" s="12">
        <f>IFERROR(VLOOKUP($A32,[1]декабрь!$B:$F,5, ),0)</f>
        <v>2866.85</v>
      </c>
    </row>
    <row r="33" spans="1:27" x14ac:dyDescent="0.25">
      <c r="A33" s="10" t="s">
        <v>48</v>
      </c>
      <c r="B33" s="11">
        <f>IFERROR(VLOOKUP($A33,[1]январь!$B:$F,3,),0)-IFERROR(VLOOKUP($A33,[1]январь!$B:$F,2, ),0)</f>
        <v>0</v>
      </c>
      <c r="C33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7.2759576141834259E-12</v>
      </c>
      <c r="D33" s="12">
        <f>IFERROR(VLOOKUP($A33,[1]январь!$B:$F,4, ),0)</f>
        <v>2634.55</v>
      </c>
      <c r="E33" s="12">
        <f>IFERROR(VLOOKUP($A33,[1]январь!$B:$F,5, ),0)</f>
        <v>0</v>
      </c>
      <c r="F33" s="12">
        <f>IFERROR(VLOOKUP($A33,[1]февраль!$B:$F,4, ),0)</f>
        <v>2634.55</v>
      </c>
      <c r="G33" s="12">
        <f>IFERROR(VLOOKUP($A33,[1]февраль!$B:$F,5, ),0)</f>
        <v>5269.1</v>
      </c>
      <c r="H33" s="12">
        <f>IFERROR(VLOOKUP($A33,[1]март!$B:$F,4, ),0)</f>
        <v>2634.55</v>
      </c>
      <c r="I33" s="12">
        <f>IFERROR(VLOOKUP($A33,[1]март!$B:$F,5, ),0)</f>
        <v>2634.55</v>
      </c>
      <c r="J33" s="12">
        <f>IFERROR(VLOOKUP($A33,[1]апрель!$B:$F,4, ),0)</f>
        <v>2634.55</v>
      </c>
      <c r="K33" s="12">
        <f>IFERROR(VLOOKUP($A33,[1]апрель!$B:$F,5, ),0)</f>
        <v>2634.55</v>
      </c>
      <c r="L33" s="12">
        <f>IFERROR(VLOOKUP($A33,[1]май!$B:$F,4, ),0)</f>
        <v>2634.55</v>
      </c>
      <c r="M33" s="12">
        <f>IFERROR(VLOOKUP($A33,[1]май!$B:$F,5, ),0)</f>
        <v>0</v>
      </c>
      <c r="N33" s="12">
        <f>IFERROR(VLOOKUP($A33,[1]июнь!$B:$F,4, ),0)</f>
        <v>2634.55</v>
      </c>
      <c r="O33" s="12">
        <f>IFERROR(VLOOKUP($A33,[1]июнь!$B:$F,5, ),0)</f>
        <v>5269.1</v>
      </c>
      <c r="P33" s="12">
        <f>IFERROR(VLOOKUP($A33,[1]июль!$B:$F,4, ),0)</f>
        <v>2634.55</v>
      </c>
      <c r="Q33" s="12">
        <f>IFERROR(VLOOKUP($A33,[1]июль!$B:$F,5, ),0)</f>
        <v>2634.55</v>
      </c>
      <c r="R33" s="12">
        <f>IFERROR(VLOOKUP($A33,[1]август!$B:$F,4, ),0)</f>
        <v>2866.85</v>
      </c>
      <c r="S33" s="12">
        <f>IFERROR(VLOOKUP($A33,[1]август!$B:$F,5, ),0)</f>
        <v>2634.55</v>
      </c>
      <c r="T33" s="12">
        <f>IFERROR(VLOOKUP($A33,[1]сентябрь!$B:$F,4, ),0)</f>
        <v>2866.85</v>
      </c>
      <c r="U33" s="12">
        <f>IFERROR(VLOOKUP($A33,[1]сентябрь!$B:$F,5, ),0)</f>
        <v>3099.15</v>
      </c>
      <c r="V33" s="12">
        <f>IFERROR(VLOOKUP($A33,[1]октябрь!$B:$F,4, ),0)</f>
        <v>2866.85</v>
      </c>
      <c r="W33" s="12">
        <f>IFERROR(VLOOKUP($A33,[1]октябрь!$B:$F,5, ),0)</f>
        <v>2866.85</v>
      </c>
      <c r="X33" s="12">
        <f>IFERROR(VLOOKUP($A33,[1]ноябрь!$B:$F,4, ),0)</f>
        <v>2866.85</v>
      </c>
      <c r="Y33" s="12">
        <f>IFERROR(VLOOKUP($A33,[1]ноябрь!$B:$F,5, ),0)</f>
        <v>2866.85</v>
      </c>
      <c r="Z33" s="12">
        <f>IFERROR(VLOOKUP($A33,[1]декабрь!$B:$F,4, ),0)</f>
        <v>3048.58</v>
      </c>
      <c r="AA33" s="12">
        <f>IFERROR(VLOOKUP($A33,[1]декабрь!$B:$F,5, ),0)</f>
        <v>3048.58</v>
      </c>
    </row>
    <row r="34" spans="1:27" x14ac:dyDescent="0.25">
      <c r="A34" s="10" t="s">
        <v>49</v>
      </c>
      <c r="B34" s="11">
        <f>IFERROR(VLOOKUP($A34,[1]январь!$B:$F,3,),0)-IFERROR(VLOOKUP($A34,[1]январь!$B:$F,2, ),0)</f>
        <v>0</v>
      </c>
      <c r="C34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0</v>
      </c>
      <c r="D34" s="12">
        <f>IFERROR(VLOOKUP($A34,[1]январь!$B:$F,4, ),0)</f>
        <v>2634.55</v>
      </c>
      <c r="E34" s="12">
        <f>IFERROR(VLOOKUP($A34,[1]январь!$B:$F,5, ),0)</f>
        <v>0</v>
      </c>
      <c r="F34" s="12">
        <f>IFERROR(VLOOKUP($A34,[1]февраль!$B:$F,4, ),0)</f>
        <v>2634.55</v>
      </c>
      <c r="G34" s="12">
        <f>IFERROR(VLOOKUP($A34,[1]февраль!$B:$F,5, ),0)</f>
        <v>0</v>
      </c>
      <c r="H34" s="12">
        <f>IFERROR(VLOOKUP($A34,[1]март!$B:$F,4, ),0)</f>
        <v>2634.55</v>
      </c>
      <c r="I34" s="12">
        <f>IFERROR(VLOOKUP($A34,[1]март!$B:$F,5, ),0)</f>
        <v>0</v>
      </c>
      <c r="J34" s="12">
        <f>IFERROR(VLOOKUP($A34,[1]апрель!$B:$F,4, ),0)</f>
        <v>2634.55</v>
      </c>
      <c r="K34" s="12">
        <f>IFERROR(VLOOKUP($A34,[1]апрель!$B:$F,5, ),0)</f>
        <v>0</v>
      </c>
      <c r="L34" s="12">
        <f>IFERROR(VLOOKUP($A34,[1]май!$B:$F,4, ),0)</f>
        <v>2634.55</v>
      </c>
      <c r="M34" s="12">
        <f>IFERROR(VLOOKUP($A34,[1]май!$B:$F,5, ),0)</f>
        <v>0</v>
      </c>
      <c r="N34" s="12">
        <f>IFERROR(VLOOKUP($A34,[1]июнь!$B:$F,4, ),0)</f>
        <v>2634.55</v>
      </c>
      <c r="O34" s="12">
        <f>IFERROR(VLOOKUP($A34,[1]июнь!$B:$F,5, ),0)</f>
        <v>0</v>
      </c>
      <c r="P34" s="12">
        <f>IFERROR(VLOOKUP($A34,[1]июль!$B:$F,4, ),0)</f>
        <v>2634.55</v>
      </c>
      <c r="Q34" s="12">
        <f>IFERROR(VLOOKUP($A34,[1]июль!$B:$F,5, ),0)</f>
        <v>18441.849999999999</v>
      </c>
      <c r="R34" s="12">
        <f>IFERROR(VLOOKUP($A34,[1]август!$B:$F,4, ),0)</f>
        <v>2866.85</v>
      </c>
      <c r="S34" s="12">
        <f>IFERROR(VLOOKUP($A34,[1]август!$B:$F,5, ),0)</f>
        <v>2634.55</v>
      </c>
      <c r="T34" s="12">
        <f>IFERROR(VLOOKUP($A34,[1]сентябрь!$B:$F,4, ),0)</f>
        <v>2866.85</v>
      </c>
      <c r="U34" s="12">
        <f>IFERROR(VLOOKUP($A34,[1]сентябрь!$B:$F,5, ),0)</f>
        <v>3099.15</v>
      </c>
      <c r="V34" s="12">
        <f>IFERROR(VLOOKUP($A34,[1]октябрь!$B:$F,4, ),0)</f>
        <v>2866.85</v>
      </c>
      <c r="W34" s="12">
        <f>IFERROR(VLOOKUP($A34,[1]октябрь!$B:$F,5, ),0)</f>
        <v>2866.85</v>
      </c>
      <c r="X34" s="12">
        <f>IFERROR(VLOOKUP($A34,[1]ноябрь!$B:$F,4, ),0)</f>
        <v>2866.85</v>
      </c>
      <c r="Y34" s="12">
        <f>IFERROR(VLOOKUP($A34,[1]ноябрь!$B:$F,5, ),0)</f>
        <v>2866.85</v>
      </c>
      <c r="Z34" s="12">
        <f>IFERROR(VLOOKUP($A34,[1]декабрь!$B:$F,4, ),0)</f>
        <v>3048.58</v>
      </c>
      <c r="AA34" s="12">
        <f>IFERROR(VLOOKUP($A34,[1]декабрь!$B:$F,5, ),0)</f>
        <v>3048.58</v>
      </c>
    </row>
    <row r="35" spans="1:27" x14ac:dyDescent="0.25">
      <c r="A35" s="10" t="s">
        <v>50</v>
      </c>
      <c r="B35" s="11">
        <f>IFERROR(VLOOKUP($A35,[1]январь!$B:$F,3,),0)-IFERROR(VLOOKUP($A35,[1]январь!$B:$F,2, ),0)</f>
        <v>463.99</v>
      </c>
      <c r="C35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85.270000000006121</v>
      </c>
      <c r="D35" s="12">
        <f>IFERROR(VLOOKUP($A35,[1]январь!$B:$F,4, ),0)</f>
        <v>2634.55</v>
      </c>
      <c r="E35" s="12">
        <f>IFERROR(VLOOKUP($A35,[1]январь!$B:$F,5, ),0)</f>
        <v>0</v>
      </c>
      <c r="F35" s="12">
        <f>IFERROR(VLOOKUP($A35,[1]февраль!$B:$F,4, ),0)</f>
        <v>2634.55</v>
      </c>
      <c r="G35" s="12">
        <f>IFERROR(VLOOKUP($A35,[1]февраль!$B:$F,5, ),0)</f>
        <v>4805.1099999999997</v>
      </c>
      <c r="H35" s="12">
        <f>IFERROR(VLOOKUP($A35,[1]март!$B:$F,4, ),0)</f>
        <v>2634.55</v>
      </c>
      <c r="I35" s="12">
        <f>IFERROR(VLOOKUP($A35,[1]март!$B:$F,5, ),0)</f>
        <v>2635</v>
      </c>
      <c r="J35" s="12">
        <f>IFERROR(VLOOKUP($A35,[1]апрель!$B:$F,4, ),0)</f>
        <v>2634.55</v>
      </c>
      <c r="K35" s="12">
        <f>IFERROR(VLOOKUP($A35,[1]апрель!$B:$F,5, ),0)</f>
        <v>0</v>
      </c>
      <c r="L35" s="12">
        <f>IFERROR(VLOOKUP($A35,[1]май!$B:$F,4, ),0)</f>
        <v>2634.55</v>
      </c>
      <c r="M35" s="12">
        <f>IFERROR(VLOOKUP($A35,[1]май!$B:$F,5, ),0)</f>
        <v>2635</v>
      </c>
      <c r="N35" s="12">
        <f>IFERROR(VLOOKUP($A35,[1]июнь!$B:$F,4, ),0)</f>
        <v>2634.55</v>
      </c>
      <c r="O35" s="12">
        <f>IFERROR(VLOOKUP($A35,[1]июнь!$B:$F,5, ),0)</f>
        <v>5269</v>
      </c>
      <c r="P35" s="12">
        <f>IFERROR(VLOOKUP($A35,[1]июль!$B:$F,4, ),0)</f>
        <v>2634.55</v>
      </c>
      <c r="Q35" s="12">
        <f>IFERROR(VLOOKUP($A35,[1]июль!$B:$F,5, ),0)</f>
        <v>0</v>
      </c>
      <c r="R35" s="12">
        <f>IFERROR(VLOOKUP($A35,[1]август!$B:$F,4, ),0)</f>
        <v>2866.85</v>
      </c>
      <c r="S35" s="12">
        <f>IFERROR(VLOOKUP($A35,[1]август!$B:$F,5, ),0)</f>
        <v>5501</v>
      </c>
      <c r="T35" s="12">
        <f>IFERROR(VLOOKUP($A35,[1]сентябрь!$B:$F,4, ),0)</f>
        <v>2866.85</v>
      </c>
      <c r="U35" s="12">
        <f>IFERROR(VLOOKUP($A35,[1]сентябрь!$B:$F,5, ),0)</f>
        <v>0</v>
      </c>
      <c r="V35" s="12">
        <f>IFERROR(VLOOKUP($A35,[1]октябрь!$B:$F,4, ),0)</f>
        <v>2866.85</v>
      </c>
      <c r="W35" s="12">
        <f>IFERROR(VLOOKUP($A35,[1]октябрь!$B:$F,5, ),0)</f>
        <v>0</v>
      </c>
      <c r="X35" s="12">
        <f>IFERROR(VLOOKUP($A35,[1]ноябрь!$B:$F,4, ),0)</f>
        <v>2866.85</v>
      </c>
      <c r="Y35" s="12">
        <f>IFERROR(VLOOKUP($A35,[1]ноябрь!$B:$F,5, ),0)</f>
        <v>5734</v>
      </c>
      <c r="Z35" s="12">
        <f>IFERROR(VLOOKUP($A35,[1]декабрь!$B:$F,4, ),0)</f>
        <v>3048.58</v>
      </c>
      <c r="AA35" s="12">
        <f>IFERROR(VLOOKUP($A35,[1]декабрь!$B:$F,5, ),0)</f>
        <v>6000</v>
      </c>
    </row>
    <row r="36" spans="1:27" x14ac:dyDescent="0.25">
      <c r="A36" s="10" t="s">
        <v>51</v>
      </c>
      <c r="B36" s="11">
        <f>IFERROR(VLOOKUP($A36,[1]январь!$B:$F,3,),0)-IFERROR(VLOOKUP($A36,[1]январь!$B:$F,2, ),0)</f>
        <v>-536.11</v>
      </c>
      <c r="C36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506.06000000000643</v>
      </c>
      <c r="D36" s="12">
        <f>IFERROR(VLOOKUP($A36,[1]январь!$B:$F,4, ),0)</f>
        <v>2634.55</v>
      </c>
      <c r="E36" s="12">
        <f>IFERROR(VLOOKUP($A36,[1]январь!$B:$F,5, ),0)</f>
        <v>2700</v>
      </c>
      <c r="F36" s="12">
        <f>IFERROR(VLOOKUP($A36,[1]февраль!$B:$F,4, ),0)</f>
        <v>2634.55</v>
      </c>
      <c r="G36" s="12">
        <f>IFERROR(VLOOKUP($A36,[1]февраль!$B:$F,5, ),0)</f>
        <v>2700</v>
      </c>
      <c r="H36" s="12">
        <f>IFERROR(VLOOKUP($A36,[1]март!$B:$F,4, ),0)</f>
        <v>2634.55</v>
      </c>
      <c r="I36" s="12">
        <f>IFERROR(VLOOKUP($A36,[1]март!$B:$F,5, ),0)</f>
        <v>2700</v>
      </c>
      <c r="J36" s="12">
        <f>IFERROR(VLOOKUP($A36,[1]апрель!$B:$F,4, ),0)</f>
        <v>2634.55</v>
      </c>
      <c r="K36" s="12">
        <f>IFERROR(VLOOKUP($A36,[1]апрель!$B:$F,5, ),0)</f>
        <v>2700</v>
      </c>
      <c r="L36" s="12">
        <f>IFERROR(VLOOKUP($A36,[1]май!$B:$F,4, ),0)</f>
        <v>2634.55</v>
      </c>
      <c r="M36" s="12">
        <f>IFERROR(VLOOKUP($A36,[1]май!$B:$F,5, ),0)</f>
        <v>2700</v>
      </c>
      <c r="N36" s="12">
        <f>IFERROR(VLOOKUP($A36,[1]июнь!$B:$F,4, ),0)</f>
        <v>2634.55</v>
      </c>
      <c r="O36" s="12">
        <f>IFERROR(VLOOKUP($A36,[1]июнь!$B:$F,5, ),0)</f>
        <v>2700</v>
      </c>
      <c r="P36" s="12">
        <f>IFERROR(VLOOKUP($A36,[1]июль!$B:$F,4, ),0)</f>
        <v>2634.55</v>
      </c>
      <c r="Q36" s="12">
        <f>IFERROR(VLOOKUP($A36,[1]июль!$B:$F,5, ),0)</f>
        <v>2700</v>
      </c>
      <c r="R36" s="12">
        <f>IFERROR(VLOOKUP($A36,[1]август!$B:$F,4, ),0)</f>
        <v>2866.85</v>
      </c>
      <c r="S36" s="12">
        <f>IFERROR(VLOOKUP($A36,[1]август!$B:$F,5, ),0)</f>
        <v>2900</v>
      </c>
      <c r="T36" s="12">
        <f>IFERROR(VLOOKUP($A36,[1]сентябрь!$B:$F,4, ),0)</f>
        <v>2866.85</v>
      </c>
      <c r="U36" s="12">
        <f>IFERROR(VLOOKUP($A36,[1]сентябрь!$B:$F,5, ),0)</f>
        <v>2900</v>
      </c>
      <c r="V36" s="12">
        <f>IFERROR(VLOOKUP($A36,[1]октябрь!$B:$F,4, ),0)</f>
        <v>2866.85</v>
      </c>
      <c r="W36" s="12">
        <f>IFERROR(VLOOKUP($A36,[1]октябрь!$B:$F,5, ),0)</f>
        <v>3500</v>
      </c>
      <c r="X36" s="12">
        <f>IFERROR(VLOOKUP($A36,[1]ноябрь!$B:$F,4, ),0)</f>
        <v>2866.85</v>
      </c>
      <c r="Y36" s="12">
        <f>IFERROR(VLOOKUP($A36,[1]ноябрь!$B:$F,5, ),0)</f>
        <v>2900</v>
      </c>
      <c r="Z36" s="12">
        <f>IFERROR(VLOOKUP($A36,[1]декабрь!$B:$F,4, ),0)</f>
        <v>3048.58</v>
      </c>
      <c r="AA36" s="12">
        <f>IFERROR(VLOOKUP($A36,[1]декабрь!$B:$F,5, ),0)</f>
        <v>2900</v>
      </c>
    </row>
    <row r="37" spans="1:27" x14ac:dyDescent="0.25">
      <c r="A37" s="10" t="s">
        <v>52</v>
      </c>
      <c r="B37" s="11">
        <f>IFERROR(VLOOKUP($A37,[1]январь!$B:$F,3,),0)-IFERROR(VLOOKUP($A37,[1]январь!$B:$F,2, ),0)</f>
        <v>2574.19</v>
      </c>
      <c r="C37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-19283.64</v>
      </c>
      <c r="D37" s="12">
        <f>IFERROR(VLOOKUP($A37,[1]январь!$B:$F,4, ),0)</f>
        <v>2634.55</v>
      </c>
      <c r="E37" s="12">
        <f>IFERROR(VLOOKUP($A37,[1]январь!$B:$F,5, ),0)</f>
        <v>0</v>
      </c>
      <c r="F37" s="12">
        <f>IFERROR(VLOOKUP($A37,[1]февраль!$B:$F,4, ),0)</f>
        <v>2634.55</v>
      </c>
      <c r="G37" s="12">
        <f>IFERROR(VLOOKUP($A37,[1]февраль!$B:$F,5, ),0)</f>
        <v>0</v>
      </c>
      <c r="H37" s="12">
        <f>IFERROR(VLOOKUP($A37,[1]март!$B:$F,4, ),0)</f>
        <v>2634.55</v>
      </c>
      <c r="I37" s="12">
        <f>IFERROR(VLOOKUP($A37,[1]март!$B:$F,5, ),0)</f>
        <v>0</v>
      </c>
      <c r="J37" s="12">
        <f>IFERROR(VLOOKUP($A37,[1]апрель!$B:$F,4, ),0)</f>
        <v>2634.55</v>
      </c>
      <c r="K37" s="12">
        <f>IFERROR(VLOOKUP($A37,[1]апрель!$B:$F,5, ),0)</f>
        <v>3000</v>
      </c>
      <c r="L37" s="12">
        <f>IFERROR(VLOOKUP($A37,[1]май!$B:$F,4, ),0)</f>
        <v>2634.55</v>
      </c>
      <c r="M37" s="12">
        <f>IFERROR(VLOOKUP($A37,[1]май!$B:$F,5, ),0)</f>
        <v>0</v>
      </c>
      <c r="N37" s="12">
        <f>IFERROR(VLOOKUP($A37,[1]июнь!$B:$F,4, ),0)</f>
        <v>2634.55</v>
      </c>
      <c r="O37" s="12">
        <f>IFERROR(VLOOKUP($A37,[1]июнь!$B:$F,5, ),0)</f>
        <v>0</v>
      </c>
      <c r="P37" s="12">
        <f>IFERROR(VLOOKUP($A37,[1]июль!$B:$F,4, ),0)</f>
        <v>2634.55</v>
      </c>
      <c r="Q37" s="12">
        <f>IFERROR(VLOOKUP($A37,[1]июль!$B:$F,5, ),0)</f>
        <v>8100</v>
      </c>
      <c r="R37" s="12">
        <f>IFERROR(VLOOKUP($A37,[1]август!$B:$F,4, ),0)</f>
        <v>2866.85</v>
      </c>
      <c r="S37" s="12">
        <f>IFERROR(VLOOKUP($A37,[1]август!$B:$F,5, ),0)</f>
        <v>0</v>
      </c>
      <c r="T37" s="12">
        <f>IFERROR(VLOOKUP($A37,[1]сентябрь!$B:$F,4, ),0)</f>
        <v>2866.85</v>
      </c>
      <c r="U37" s="12">
        <f>IFERROR(VLOOKUP($A37,[1]сентябрь!$B:$F,5, ),0)</f>
        <v>0</v>
      </c>
      <c r="V37" s="12">
        <f>IFERROR(VLOOKUP($A37,[1]октябрь!$B:$F,4, ),0)</f>
        <v>2866.85</v>
      </c>
      <c r="W37" s="12">
        <f>IFERROR(VLOOKUP($A37,[1]октябрь!$B:$F,5, ),0)</f>
        <v>0</v>
      </c>
      <c r="X37" s="12">
        <f>IFERROR(VLOOKUP($A37,[1]ноябрь!$B:$F,4, ),0)</f>
        <v>2866.85</v>
      </c>
      <c r="Y37" s="12">
        <f>IFERROR(VLOOKUP($A37,[1]ноябрь!$B:$F,5, ),0)</f>
        <v>0</v>
      </c>
      <c r="Z37" s="12">
        <f>IFERROR(VLOOKUP($A37,[1]декабрь!$B:$F,4, ),0)</f>
        <v>3048.58</v>
      </c>
      <c r="AA37" s="12">
        <f>IFERROR(VLOOKUP($A37,[1]декабрь!$B:$F,5, ),0)</f>
        <v>0</v>
      </c>
    </row>
    <row r="38" spans="1:27" x14ac:dyDescent="0.25">
      <c r="A38" s="10" t="s">
        <v>53</v>
      </c>
      <c r="B38" s="11">
        <f>IFERROR(VLOOKUP($A38,[1]январь!$B:$F,3,),0)-IFERROR(VLOOKUP($A38,[1]январь!$B:$F,2, ),0)</f>
        <v>6715.64</v>
      </c>
      <c r="C38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13757.810000000009</v>
      </c>
      <c r="D38" s="12">
        <f>IFERROR(VLOOKUP($A38,[1]январь!$B:$F,4, ),0)</f>
        <v>2634.55</v>
      </c>
      <c r="E38" s="12">
        <f>IFERROR(VLOOKUP($A38,[1]январь!$B:$F,5, ),0)</f>
        <v>0</v>
      </c>
      <c r="F38" s="12">
        <f>IFERROR(VLOOKUP($A38,[1]февраль!$B:$F,4, ),0)</f>
        <v>2634.55</v>
      </c>
      <c r="G38" s="12">
        <f>IFERROR(VLOOKUP($A38,[1]февраль!$B:$F,5, ),0)</f>
        <v>0</v>
      </c>
      <c r="H38" s="12">
        <f>IFERROR(VLOOKUP($A38,[1]март!$B:$F,4, ),0)</f>
        <v>2634.55</v>
      </c>
      <c r="I38" s="12">
        <f>IFERROR(VLOOKUP($A38,[1]март!$B:$F,5, ),0)</f>
        <v>0</v>
      </c>
      <c r="J38" s="12">
        <f>IFERROR(VLOOKUP($A38,[1]апрель!$B:$F,4, ),0)</f>
        <v>2634.55</v>
      </c>
      <c r="K38" s="12">
        <f>IFERROR(VLOOKUP($A38,[1]апрель!$B:$F,5, ),0)</f>
        <v>0</v>
      </c>
      <c r="L38" s="12">
        <f>IFERROR(VLOOKUP($A38,[1]май!$B:$F,4, ),0)</f>
        <v>2634.55</v>
      </c>
      <c r="M38" s="12">
        <f>IFERROR(VLOOKUP($A38,[1]май!$B:$F,5, ),0)</f>
        <v>0</v>
      </c>
      <c r="N38" s="12">
        <f>IFERROR(VLOOKUP($A38,[1]июнь!$B:$F,4, ),0)</f>
        <v>2634.55</v>
      </c>
      <c r="O38" s="12">
        <f>IFERROR(VLOOKUP($A38,[1]июнь!$B:$F,5, ),0)</f>
        <v>0</v>
      </c>
      <c r="P38" s="12">
        <f>IFERROR(VLOOKUP($A38,[1]июль!$B:$F,4, ),0)</f>
        <v>2634.55</v>
      </c>
      <c r="Q38" s="12">
        <f>IFERROR(VLOOKUP($A38,[1]июль!$B:$F,5, ),0)</f>
        <v>0</v>
      </c>
      <c r="R38" s="12">
        <f>IFERROR(VLOOKUP($A38,[1]август!$B:$F,4, ),0)</f>
        <v>2866.85</v>
      </c>
      <c r="S38" s="12">
        <f>IFERROR(VLOOKUP($A38,[1]август!$B:$F,5, ),0)</f>
        <v>0</v>
      </c>
      <c r="T38" s="12">
        <f>IFERROR(VLOOKUP($A38,[1]сентябрь!$B:$F,4, ),0)</f>
        <v>2866.85</v>
      </c>
      <c r="U38" s="12">
        <f>IFERROR(VLOOKUP($A38,[1]сентябрь!$B:$F,5, ),0)</f>
        <v>0</v>
      </c>
      <c r="V38" s="12">
        <f>IFERROR(VLOOKUP($A38,[1]октябрь!$B:$F,4, ),0)</f>
        <v>2866.85</v>
      </c>
      <c r="W38" s="12">
        <f>IFERROR(VLOOKUP($A38,[1]октябрь!$B:$F,5, ),0)</f>
        <v>0</v>
      </c>
      <c r="X38" s="12">
        <f>IFERROR(VLOOKUP($A38,[1]ноябрь!$B:$F,4, ),0)</f>
        <v>2866.85</v>
      </c>
      <c r="Y38" s="12">
        <f>IFERROR(VLOOKUP($A38,[1]ноябрь!$B:$F,5, ),0)</f>
        <v>40000</v>
      </c>
      <c r="Z38" s="12">
        <f>IFERROR(VLOOKUP($A38,[1]декабрь!$B:$F,4, ),0)</f>
        <v>3048.58</v>
      </c>
      <c r="AA38" s="12">
        <f>IFERROR(VLOOKUP($A38,[1]декабрь!$B:$F,5, ),0)</f>
        <v>0</v>
      </c>
    </row>
    <row r="39" spans="1:27" x14ac:dyDescent="0.25">
      <c r="A39" s="10" t="s">
        <v>54</v>
      </c>
      <c r="B39" s="11">
        <f>IFERROR(VLOOKUP($A39,[1]январь!$B:$F,3,),0)-IFERROR(VLOOKUP($A39,[1]январь!$B:$F,2, ),0)</f>
        <v>0</v>
      </c>
      <c r="C39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7.2759576141834259E-12</v>
      </c>
      <c r="D39" s="12">
        <f>IFERROR(VLOOKUP($A39,[1]январь!$B:$F,4, ),0)</f>
        <v>2634.55</v>
      </c>
      <c r="E39" s="12">
        <f>IFERROR(VLOOKUP($A39,[1]январь!$B:$F,5, ),0)</f>
        <v>0</v>
      </c>
      <c r="F39" s="12">
        <f>IFERROR(VLOOKUP($A39,[1]февраль!$B:$F,4, ),0)</f>
        <v>2634.55</v>
      </c>
      <c r="G39" s="12">
        <f>IFERROR(VLOOKUP($A39,[1]февраль!$B:$F,5, ),0)</f>
        <v>5269.1</v>
      </c>
      <c r="H39" s="12">
        <f>IFERROR(VLOOKUP($A39,[1]март!$B:$F,4, ),0)</f>
        <v>2634.55</v>
      </c>
      <c r="I39" s="12">
        <f>IFERROR(VLOOKUP($A39,[1]март!$B:$F,5, ),0)</f>
        <v>0</v>
      </c>
      <c r="J39" s="12">
        <f>IFERROR(VLOOKUP($A39,[1]апрель!$B:$F,4, ),0)</f>
        <v>2634.55</v>
      </c>
      <c r="K39" s="12">
        <f>IFERROR(VLOOKUP($A39,[1]апрель!$B:$F,5, ),0)</f>
        <v>5269.1</v>
      </c>
      <c r="L39" s="12">
        <f>IFERROR(VLOOKUP($A39,[1]май!$B:$F,4, ),0)</f>
        <v>2634.55</v>
      </c>
      <c r="M39" s="12">
        <f>IFERROR(VLOOKUP($A39,[1]май!$B:$F,5, ),0)</f>
        <v>2634.55</v>
      </c>
      <c r="N39" s="12">
        <f>IFERROR(VLOOKUP($A39,[1]июнь!$B:$F,4, ),0)</f>
        <v>2634.55</v>
      </c>
      <c r="O39" s="12">
        <f>IFERROR(VLOOKUP($A39,[1]июнь!$B:$F,5, ),0)</f>
        <v>2634.55</v>
      </c>
      <c r="P39" s="12">
        <f>IFERROR(VLOOKUP($A39,[1]июль!$B:$F,4, ),0)</f>
        <v>2634.55</v>
      </c>
      <c r="Q39" s="12">
        <f>IFERROR(VLOOKUP($A39,[1]июль!$B:$F,5, ),0)</f>
        <v>2634.55</v>
      </c>
      <c r="R39" s="12">
        <f>IFERROR(VLOOKUP($A39,[1]август!$B:$F,4, ),0)</f>
        <v>2866.85</v>
      </c>
      <c r="S39" s="12">
        <f>IFERROR(VLOOKUP($A39,[1]август!$B:$F,5, ),0)</f>
        <v>0</v>
      </c>
      <c r="T39" s="12">
        <f>IFERROR(VLOOKUP($A39,[1]сентябрь!$B:$F,4, ),0)</f>
        <v>2866.85</v>
      </c>
      <c r="U39" s="12">
        <f>IFERROR(VLOOKUP($A39,[1]сентябрь!$B:$F,5, ),0)</f>
        <v>5733.7</v>
      </c>
      <c r="V39" s="12">
        <f>IFERROR(VLOOKUP($A39,[1]октябрь!$B:$F,4, ),0)</f>
        <v>2866.85</v>
      </c>
      <c r="W39" s="12">
        <f>IFERROR(VLOOKUP($A39,[1]октябрь!$B:$F,5, ),0)</f>
        <v>0</v>
      </c>
      <c r="X39" s="12">
        <f>IFERROR(VLOOKUP($A39,[1]ноябрь!$B:$F,4, ),0)</f>
        <v>2866.85</v>
      </c>
      <c r="Y39" s="12">
        <f>IFERROR(VLOOKUP($A39,[1]ноябрь!$B:$F,5, ),0)</f>
        <v>2866.85</v>
      </c>
      <c r="Z39" s="12">
        <f>IFERROR(VLOOKUP($A39,[1]декабрь!$B:$F,4, ),0)</f>
        <v>3048.58</v>
      </c>
      <c r="AA39" s="12">
        <f>IFERROR(VLOOKUP($A39,[1]декабрь!$B:$F,5, ),0)</f>
        <v>5915.43</v>
      </c>
    </row>
    <row r="40" spans="1:27" x14ac:dyDescent="0.25">
      <c r="A40" s="10" t="s">
        <v>55</v>
      </c>
      <c r="B40" s="11">
        <f>IFERROR(VLOOKUP($A40,[1]январь!$B:$F,3,),0)-IFERROR(VLOOKUP($A40,[1]январь!$B:$F,2, ),0)</f>
        <v>-1038.2</v>
      </c>
      <c r="C40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-196.02999999999361</v>
      </c>
      <c r="D40" s="12">
        <f>IFERROR(VLOOKUP($A40,[1]январь!$B:$F,4, ),0)</f>
        <v>2634.55</v>
      </c>
      <c r="E40" s="12">
        <f>IFERROR(VLOOKUP($A40,[1]январь!$B:$F,5, ),0)</f>
        <v>0</v>
      </c>
      <c r="F40" s="12">
        <f>IFERROR(VLOOKUP($A40,[1]февраль!$B:$F,4, ),0)</f>
        <v>2634.55</v>
      </c>
      <c r="G40" s="12">
        <f>IFERROR(VLOOKUP($A40,[1]февраль!$B:$F,5, ),0)</f>
        <v>5000</v>
      </c>
      <c r="H40" s="12">
        <f>IFERROR(VLOOKUP($A40,[1]март!$B:$F,4, ),0)</f>
        <v>2634.55</v>
      </c>
      <c r="I40" s="12">
        <f>IFERROR(VLOOKUP($A40,[1]март!$B:$F,5, ),0)</f>
        <v>3200</v>
      </c>
      <c r="J40" s="12">
        <f>IFERROR(VLOOKUP($A40,[1]апрель!$B:$F,4, ),0)</f>
        <v>2634.55</v>
      </c>
      <c r="K40" s="12">
        <f>IFERROR(VLOOKUP($A40,[1]апрель!$B:$F,5, ),0)</f>
        <v>0</v>
      </c>
      <c r="L40" s="12">
        <f>IFERROR(VLOOKUP($A40,[1]май!$B:$F,4, ),0)</f>
        <v>2634.55</v>
      </c>
      <c r="M40" s="12">
        <f>IFERROR(VLOOKUP($A40,[1]май!$B:$F,5, ),0)</f>
        <v>3500</v>
      </c>
      <c r="N40" s="12">
        <f>IFERROR(VLOOKUP($A40,[1]июнь!$B:$F,4, ),0)</f>
        <v>2634.55</v>
      </c>
      <c r="O40" s="12">
        <f>IFERROR(VLOOKUP($A40,[1]июнь!$B:$F,5, ),0)</f>
        <v>3500</v>
      </c>
      <c r="P40" s="12">
        <f>IFERROR(VLOOKUP($A40,[1]июль!$B:$F,4, ),0)</f>
        <v>2634.55</v>
      </c>
      <c r="Q40" s="12">
        <f>IFERROR(VLOOKUP($A40,[1]июль!$B:$F,5, ),0)</f>
        <v>4000</v>
      </c>
      <c r="R40" s="12">
        <f>IFERROR(VLOOKUP($A40,[1]август!$B:$F,4, ),0)</f>
        <v>2866.85</v>
      </c>
      <c r="S40" s="12">
        <f>IFERROR(VLOOKUP($A40,[1]август!$B:$F,5, ),0)</f>
        <v>2800</v>
      </c>
      <c r="T40" s="12">
        <f>IFERROR(VLOOKUP($A40,[1]сентябрь!$B:$F,4, ),0)</f>
        <v>2866.85</v>
      </c>
      <c r="U40" s="12">
        <f>IFERROR(VLOOKUP($A40,[1]сентябрь!$B:$F,5, ),0)</f>
        <v>3300</v>
      </c>
      <c r="V40" s="12">
        <f>IFERROR(VLOOKUP($A40,[1]октябрь!$B:$F,4, ),0)</f>
        <v>2866.85</v>
      </c>
      <c r="W40" s="12">
        <f>IFERROR(VLOOKUP($A40,[1]октябрь!$B:$F,5, ),0)</f>
        <v>3500</v>
      </c>
      <c r="X40" s="12">
        <f>IFERROR(VLOOKUP($A40,[1]ноябрь!$B:$F,4, ),0)</f>
        <v>2866.85</v>
      </c>
      <c r="Y40" s="12">
        <f>IFERROR(VLOOKUP($A40,[1]ноябрь!$B:$F,5, ),0)</f>
        <v>0</v>
      </c>
      <c r="Z40" s="12">
        <f>IFERROR(VLOOKUP($A40,[1]декабрь!$B:$F,4, ),0)</f>
        <v>3048.58</v>
      </c>
      <c r="AA40" s="12">
        <f>IFERROR(VLOOKUP($A40,[1]декабрь!$B:$F,5, ),0)</f>
        <v>5000</v>
      </c>
    </row>
    <row r="41" spans="1:27" x14ac:dyDescent="0.25">
      <c r="A41" s="10" t="s">
        <v>56</v>
      </c>
      <c r="B41" s="11">
        <f>IFERROR(VLOOKUP($A41,[1]январь!$B:$F,3,),0)-IFERROR(VLOOKUP($A41,[1]январь!$B:$F,2, ),0)</f>
        <v>400.85</v>
      </c>
      <c r="C41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-2526.9799999999991</v>
      </c>
      <c r="D41" s="12">
        <f>IFERROR(VLOOKUP($A41,[1]январь!$B:$F,4, ),0)</f>
        <v>2634.55</v>
      </c>
      <c r="E41" s="12">
        <f>IFERROR(VLOOKUP($A41,[1]январь!$B:$F,5, ),0)</f>
        <v>0</v>
      </c>
      <c r="F41" s="12">
        <f>IFERROR(VLOOKUP($A41,[1]февраль!$B:$F,4, ),0)</f>
        <v>2634.55</v>
      </c>
      <c r="G41" s="12">
        <f>IFERROR(VLOOKUP($A41,[1]февраль!$B:$F,5, ),0)</f>
        <v>2650</v>
      </c>
      <c r="H41" s="12">
        <f>IFERROR(VLOOKUP($A41,[1]март!$B:$F,4, ),0)</f>
        <v>2634.55</v>
      </c>
      <c r="I41" s="12">
        <f>IFERROR(VLOOKUP($A41,[1]март!$B:$F,5, ),0)</f>
        <v>2650</v>
      </c>
      <c r="J41" s="12">
        <f>IFERROR(VLOOKUP($A41,[1]апрель!$B:$F,4, ),0)</f>
        <v>2634.55</v>
      </c>
      <c r="K41" s="12">
        <f>IFERROR(VLOOKUP($A41,[1]апрель!$B:$F,5, ),0)</f>
        <v>2650</v>
      </c>
      <c r="L41" s="12">
        <f>IFERROR(VLOOKUP($A41,[1]май!$B:$F,4, ),0)</f>
        <v>2634.55</v>
      </c>
      <c r="M41" s="12">
        <f>IFERROR(VLOOKUP($A41,[1]май!$B:$F,5, ),0)</f>
        <v>2650</v>
      </c>
      <c r="N41" s="12">
        <f>IFERROR(VLOOKUP($A41,[1]июнь!$B:$F,4, ),0)</f>
        <v>2634.55</v>
      </c>
      <c r="O41" s="12">
        <f>IFERROR(VLOOKUP($A41,[1]июнь!$B:$F,5, ),0)</f>
        <v>2650</v>
      </c>
      <c r="P41" s="12">
        <f>IFERROR(VLOOKUP($A41,[1]июль!$B:$F,4, ),0)</f>
        <v>2634.55</v>
      </c>
      <c r="Q41" s="12">
        <f>IFERROR(VLOOKUP($A41,[1]июль!$B:$F,5, ),0)</f>
        <v>5300</v>
      </c>
      <c r="R41" s="12">
        <f>IFERROR(VLOOKUP($A41,[1]август!$B:$F,4, ),0)</f>
        <v>2866.85</v>
      </c>
      <c r="S41" s="12">
        <f>IFERROR(VLOOKUP($A41,[1]август!$B:$F,5, ),0)</f>
        <v>0</v>
      </c>
      <c r="T41" s="12">
        <f>IFERROR(VLOOKUP($A41,[1]сентябрь!$B:$F,4, ),0)</f>
        <v>2866.85</v>
      </c>
      <c r="U41" s="12">
        <f>IFERROR(VLOOKUP($A41,[1]сентябрь!$B:$F,5, ),0)</f>
        <v>2870</v>
      </c>
      <c r="V41" s="12">
        <f>IFERROR(VLOOKUP($A41,[1]октябрь!$B:$F,4, ),0)</f>
        <v>2866.85</v>
      </c>
      <c r="W41" s="12">
        <f>IFERROR(VLOOKUP($A41,[1]октябрь!$B:$F,5, ),0)</f>
        <v>2870</v>
      </c>
      <c r="X41" s="12">
        <f>IFERROR(VLOOKUP($A41,[1]ноябрь!$B:$F,4, ),0)</f>
        <v>2866.85</v>
      </c>
      <c r="Y41" s="12">
        <f>IFERROR(VLOOKUP($A41,[1]ноябрь!$B:$F,5, ),0)</f>
        <v>2870</v>
      </c>
      <c r="Z41" s="12">
        <f>IFERROR(VLOOKUP($A41,[1]декабрь!$B:$F,4, ),0)</f>
        <v>3048.58</v>
      </c>
      <c r="AA41" s="12">
        <f>IFERROR(VLOOKUP($A41,[1]декабрь!$B:$F,5, ),0)</f>
        <v>2870</v>
      </c>
    </row>
    <row r="42" spans="1:27" x14ac:dyDescent="0.25">
      <c r="A42" s="10" t="s">
        <v>57</v>
      </c>
      <c r="B42" s="11">
        <f>IFERROR(VLOOKUP($A42,[1]январь!$B:$F,3,),0)-IFERROR(VLOOKUP($A42,[1]январь!$B:$F,2, ),0)</f>
        <v>0</v>
      </c>
      <c r="C42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0</v>
      </c>
      <c r="D42" s="12">
        <f>IFERROR(VLOOKUP($A42,[1]январь!$B:$F,4, ),0)</f>
        <v>0</v>
      </c>
      <c r="E42" s="12">
        <f>IFERROR(VLOOKUP($A42,[1]январь!$B:$F,5, ),0)</f>
        <v>0</v>
      </c>
      <c r="F42" s="12">
        <f>IFERROR(VLOOKUP($A42,[1]февраль!$B:$F,4, ),0)</f>
        <v>0</v>
      </c>
      <c r="G42" s="12">
        <f>IFERROR(VLOOKUP($A42,[1]февраль!$B:$F,5, ),0)</f>
        <v>0</v>
      </c>
      <c r="H42" s="12">
        <f>IFERROR(VLOOKUP($A42,[1]март!$B:$F,4, ),0)</f>
        <v>0</v>
      </c>
      <c r="I42" s="12">
        <f>IFERROR(VLOOKUP($A42,[1]март!$B:$F,5, ),0)</f>
        <v>0</v>
      </c>
      <c r="J42" s="12">
        <f>IFERROR(VLOOKUP($A42,[1]апрель!$B:$F,4, ),0)</f>
        <v>0</v>
      </c>
      <c r="K42" s="12">
        <f>IFERROR(VLOOKUP($A42,[1]апрель!$B:$F,5, ),0)</f>
        <v>0</v>
      </c>
      <c r="L42" s="12">
        <f>IFERROR(VLOOKUP($A42,[1]май!$B:$F,4, ),0)</f>
        <v>0</v>
      </c>
      <c r="M42" s="12">
        <f>IFERROR(VLOOKUP($A42,[1]май!$B:$F,5, ),0)</f>
        <v>0</v>
      </c>
      <c r="N42" s="12">
        <f>IFERROR(VLOOKUP($A42,[1]июнь!$B:$F,4, ),0)</f>
        <v>0</v>
      </c>
      <c r="O42" s="12">
        <f>IFERROR(VLOOKUP($A42,[1]июнь!$B:$F,5, ),0)</f>
        <v>0</v>
      </c>
      <c r="P42" s="12">
        <f>IFERROR(VLOOKUP($A42,[1]июль!$B:$F,4, ),0)</f>
        <v>0</v>
      </c>
      <c r="Q42" s="12">
        <f>IFERROR(VLOOKUP($A42,[1]июль!$B:$F,5, ),0)</f>
        <v>0</v>
      </c>
      <c r="R42" s="12">
        <f>IFERROR(VLOOKUP($A42,[1]август!$B:$F,4, ),0)</f>
        <v>0</v>
      </c>
      <c r="S42" s="12">
        <f>IFERROR(VLOOKUP($A42,[1]август!$B:$F,5, ),0)</f>
        <v>0</v>
      </c>
      <c r="T42" s="12">
        <f>IFERROR(VLOOKUP($A42,[1]сентябрь!$B:$F,4, ),0)</f>
        <v>0</v>
      </c>
      <c r="U42" s="12">
        <f>IFERROR(VLOOKUP($A42,[1]сентябрь!$B:$F,5, ),0)</f>
        <v>0</v>
      </c>
      <c r="V42" s="12">
        <f>IFERROR(VLOOKUP($A42,[1]октябрь!$B:$F,4, ),0)</f>
        <v>0</v>
      </c>
      <c r="W42" s="12">
        <f>IFERROR(VLOOKUP($A42,[1]октябрь!$B:$F,5, ),0)</f>
        <v>0</v>
      </c>
      <c r="X42" s="12">
        <f>IFERROR(VLOOKUP($A42,[1]ноябрь!$B:$F,4, ),0)</f>
        <v>0</v>
      </c>
      <c r="Y42" s="12">
        <f>IFERROR(VLOOKUP($A42,[1]ноябрь!$B:$F,5, ),0)</f>
        <v>0</v>
      </c>
      <c r="Z42" s="12">
        <f>IFERROR(VLOOKUP($A42,[1]декабрь!$B:$F,4, ),0)</f>
        <v>0</v>
      </c>
      <c r="AA42" s="12">
        <f>IFERROR(VLOOKUP($A42,[1]декабрь!$B:$F,5, ),0)</f>
        <v>0</v>
      </c>
    </row>
    <row r="43" spans="1:27" x14ac:dyDescent="0.25">
      <c r="A43" s="10" t="s">
        <v>58</v>
      </c>
      <c r="B43" s="11">
        <f>IFERROR(VLOOKUP($A43,[1]январь!$B:$F,3,),0)-IFERROR(VLOOKUP($A43,[1]январь!$B:$F,2, ),0)</f>
        <v>-5269.1</v>
      </c>
      <c r="C43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-8549.9799999999959</v>
      </c>
      <c r="D43" s="12">
        <f>IFERROR(VLOOKUP($A43,[1]январь!$B:$F,4, ),0)</f>
        <v>2634.55</v>
      </c>
      <c r="E43" s="12">
        <f>IFERROR(VLOOKUP($A43,[1]январь!$B:$F,5, ),0)</f>
        <v>2634.55</v>
      </c>
      <c r="F43" s="12">
        <f>IFERROR(VLOOKUP($A43,[1]февраль!$B:$F,4, ),0)</f>
        <v>2634.55</v>
      </c>
      <c r="G43" s="12">
        <f>IFERROR(VLOOKUP($A43,[1]февраль!$B:$F,5, ),0)</f>
        <v>0</v>
      </c>
      <c r="H43" s="12">
        <f>IFERROR(VLOOKUP($A43,[1]март!$B:$F,4, ),0)</f>
        <v>2634.55</v>
      </c>
      <c r="I43" s="12">
        <f>IFERROR(VLOOKUP($A43,[1]март!$B:$F,5, ),0)</f>
        <v>5269.1</v>
      </c>
      <c r="J43" s="12">
        <f>IFERROR(VLOOKUP($A43,[1]апрель!$B:$F,4, ),0)</f>
        <v>2634.55</v>
      </c>
      <c r="K43" s="12">
        <f>IFERROR(VLOOKUP($A43,[1]апрель!$B:$F,5, ),0)</f>
        <v>0</v>
      </c>
      <c r="L43" s="12">
        <f>IFERROR(VLOOKUP($A43,[1]май!$B:$F,4, ),0)</f>
        <v>2634.55</v>
      </c>
      <c r="M43" s="12">
        <f>IFERROR(VLOOKUP($A43,[1]май!$B:$F,5, ),0)</f>
        <v>5269.1</v>
      </c>
      <c r="N43" s="12">
        <f>IFERROR(VLOOKUP($A43,[1]июнь!$B:$F,4, ),0)</f>
        <v>2634.55</v>
      </c>
      <c r="O43" s="12">
        <f>IFERROR(VLOOKUP($A43,[1]июнь!$B:$F,5, ),0)</f>
        <v>0</v>
      </c>
      <c r="P43" s="12">
        <f>IFERROR(VLOOKUP($A43,[1]июль!$B:$F,4, ),0)</f>
        <v>2634.55</v>
      </c>
      <c r="Q43" s="12">
        <f>IFERROR(VLOOKUP($A43,[1]июль!$B:$F,5, ),0)</f>
        <v>5269.1</v>
      </c>
      <c r="R43" s="12">
        <f>IFERROR(VLOOKUP($A43,[1]август!$B:$F,4, ),0)</f>
        <v>2866.85</v>
      </c>
      <c r="S43" s="12">
        <f>IFERROR(VLOOKUP($A43,[1]август!$B:$F,5, ),0)</f>
        <v>0</v>
      </c>
      <c r="T43" s="12">
        <f>IFERROR(VLOOKUP($A43,[1]сентябрь!$B:$F,4, ),0)</f>
        <v>2866.85</v>
      </c>
      <c r="U43" s="12">
        <f>IFERROR(VLOOKUP($A43,[1]сентябрь!$B:$F,5, ),0)</f>
        <v>5501.4</v>
      </c>
      <c r="V43" s="12">
        <f>IFERROR(VLOOKUP($A43,[1]октябрь!$B:$F,4, ),0)</f>
        <v>2866.85</v>
      </c>
      <c r="W43" s="12">
        <f>IFERROR(VLOOKUP($A43,[1]октябрь!$B:$F,5, ),0)</f>
        <v>0</v>
      </c>
      <c r="X43" s="12">
        <f>IFERROR(VLOOKUP($A43,[1]ноябрь!$B:$F,4, ),0)</f>
        <v>2866.85</v>
      </c>
      <c r="Y43" s="12">
        <f>IFERROR(VLOOKUP($A43,[1]ноябрь!$B:$F,5, ),0)</f>
        <v>5733.7</v>
      </c>
      <c r="Z43" s="12">
        <f>IFERROR(VLOOKUP($A43,[1]декабрь!$B:$F,4, ),0)</f>
        <v>3048.58</v>
      </c>
      <c r="AA43" s="12">
        <f>IFERROR(VLOOKUP($A43,[1]декабрь!$B:$F,5, ),0)</f>
        <v>0</v>
      </c>
    </row>
    <row r="44" spans="1:27" x14ac:dyDescent="0.25">
      <c r="A44" s="10" t="s">
        <v>59</v>
      </c>
      <c r="B44" s="11">
        <f>IFERROR(VLOOKUP($A44,[1]январь!$B:$F,3,),0)-IFERROR(VLOOKUP($A44,[1]январь!$B:$F,2, ),0)</f>
        <v>5762.91</v>
      </c>
      <c r="C44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5805.0800000000054</v>
      </c>
      <c r="D44" s="12">
        <f>IFERROR(VLOOKUP($A44,[1]январь!$B:$F,4, ),0)</f>
        <v>2634.55</v>
      </c>
      <c r="E44" s="12">
        <f>IFERROR(VLOOKUP($A44,[1]январь!$B:$F,5, ),0)</f>
        <v>3000</v>
      </c>
      <c r="F44" s="12">
        <f>IFERROR(VLOOKUP($A44,[1]февраль!$B:$F,4, ),0)</f>
        <v>2634.55</v>
      </c>
      <c r="G44" s="12">
        <f>IFERROR(VLOOKUP($A44,[1]февраль!$B:$F,5, ),0)</f>
        <v>3000</v>
      </c>
      <c r="H44" s="12">
        <f>IFERROR(VLOOKUP($A44,[1]март!$B:$F,4, ),0)</f>
        <v>2634.55</v>
      </c>
      <c r="I44" s="12">
        <f>IFERROR(VLOOKUP($A44,[1]март!$B:$F,5, ),0)</f>
        <v>2700</v>
      </c>
      <c r="J44" s="12">
        <f>IFERROR(VLOOKUP($A44,[1]апрель!$B:$F,4, ),0)</f>
        <v>2634.55</v>
      </c>
      <c r="K44" s="12">
        <f>IFERROR(VLOOKUP($A44,[1]апрель!$B:$F,5, ),0)</f>
        <v>2700</v>
      </c>
      <c r="L44" s="12">
        <f>IFERROR(VLOOKUP($A44,[1]май!$B:$F,4, ),0)</f>
        <v>2634.55</v>
      </c>
      <c r="M44" s="12">
        <f>IFERROR(VLOOKUP($A44,[1]май!$B:$F,5, ),0)</f>
        <v>2700</v>
      </c>
      <c r="N44" s="12">
        <f>IFERROR(VLOOKUP($A44,[1]июнь!$B:$F,4, ),0)</f>
        <v>2634.55</v>
      </c>
      <c r="O44" s="12">
        <f>IFERROR(VLOOKUP($A44,[1]июнь!$B:$F,5, ),0)</f>
        <v>2800</v>
      </c>
      <c r="P44" s="12">
        <f>IFERROR(VLOOKUP($A44,[1]июль!$B:$F,4, ),0)</f>
        <v>2634.55</v>
      </c>
      <c r="Q44" s="12">
        <f>IFERROR(VLOOKUP($A44,[1]июль!$B:$F,5, ),0)</f>
        <v>0</v>
      </c>
      <c r="R44" s="12">
        <f>IFERROR(VLOOKUP($A44,[1]август!$B:$F,4, ),0)</f>
        <v>2866.85</v>
      </c>
      <c r="S44" s="12">
        <f>IFERROR(VLOOKUP($A44,[1]август!$B:$F,5, ),0)</f>
        <v>2700</v>
      </c>
      <c r="T44" s="12">
        <f>IFERROR(VLOOKUP($A44,[1]сентябрь!$B:$F,4, ),0)</f>
        <v>2866.85</v>
      </c>
      <c r="U44" s="12">
        <f>IFERROR(VLOOKUP($A44,[1]сентябрь!$B:$F,5, ),0)</f>
        <v>4000</v>
      </c>
      <c r="V44" s="12">
        <f>IFERROR(VLOOKUP($A44,[1]октябрь!$B:$F,4, ),0)</f>
        <v>2866.85</v>
      </c>
      <c r="W44" s="12">
        <f>IFERROR(VLOOKUP($A44,[1]октябрь!$B:$F,5, ),0)</f>
        <v>4000</v>
      </c>
      <c r="X44" s="12">
        <f>IFERROR(VLOOKUP($A44,[1]ноябрь!$B:$F,4, ),0)</f>
        <v>2866.85</v>
      </c>
      <c r="Y44" s="12">
        <f>IFERROR(VLOOKUP($A44,[1]ноябрь!$B:$F,5, ),0)</f>
        <v>2700</v>
      </c>
      <c r="Z44" s="12">
        <f>IFERROR(VLOOKUP($A44,[1]декабрь!$B:$F,4, ),0)</f>
        <v>3048.58</v>
      </c>
      <c r="AA44" s="12">
        <f>IFERROR(VLOOKUP($A44,[1]декабрь!$B:$F,5, ),0)</f>
        <v>2700</v>
      </c>
    </row>
    <row r="45" spans="1:27" x14ac:dyDescent="0.25">
      <c r="A45" s="10" t="s">
        <v>60</v>
      </c>
      <c r="B45" s="11">
        <f>IFERROR(VLOOKUP($A45,[1]январь!$B:$F,3,),0)-IFERROR(VLOOKUP($A45,[1]январь!$B:$F,2, ),0)</f>
        <v>-2538.1999999999998</v>
      </c>
      <c r="C45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-3280.88</v>
      </c>
      <c r="D45" s="12">
        <f>IFERROR(VLOOKUP($A45,[1]январь!$B:$F,4, ),0)</f>
        <v>2634.55</v>
      </c>
      <c r="E45" s="12">
        <f>IFERROR(VLOOKUP($A45,[1]январь!$B:$F,5, ),0)</f>
        <v>2634.55</v>
      </c>
      <c r="F45" s="12">
        <f>IFERROR(VLOOKUP($A45,[1]февраль!$B:$F,4, ),0)</f>
        <v>2634.55</v>
      </c>
      <c r="G45" s="12">
        <f>IFERROR(VLOOKUP($A45,[1]февраль!$B:$F,5, ),0)</f>
        <v>2634.55</v>
      </c>
      <c r="H45" s="12">
        <f>IFERROR(VLOOKUP($A45,[1]март!$B:$F,4, ),0)</f>
        <v>2634.55</v>
      </c>
      <c r="I45" s="12">
        <f>IFERROR(VLOOKUP($A45,[1]март!$B:$F,5, ),0)</f>
        <v>5210.0600000000004</v>
      </c>
      <c r="J45" s="12">
        <f>IFERROR(VLOOKUP($A45,[1]апрель!$B:$F,4, ),0)</f>
        <v>2634.55</v>
      </c>
      <c r="K45" s="12">
        <f>IFERROR(VLOOKUP($A45,[1]апрель!$B:$F,5, ),0)</f>
        <v>2634.55</v>
      </c>
      <c r="L45" s="12">
        <f>IFERROR(VLOOKUP($A45,[1]май!$B:$F,4, ),0)</f>
        <v>2634.55</v>
      </c>
      <c r="M45" s="12">
        <f>IFERROR(VLOOKUP($A45,[1]май!$B:$F,5, ),0)</f>
        <v>2634.55</v>
      </c>
      <c r="N45" s="12">
        <f>IFERROR(VLOOKUP($A45,[1]июнь!$B:$F,4, ),0)</f>
        <v>2634.55</v>
      </c>
      <c r="O45" s="12">
        <f>IFERROR(VLOOKUP($A45,[1]июнь!$B:$F,5, ),0)</f>
        <v>2634.55</v>
      </c>
      <c r="P45" s="12">
        <f>IFERROR(VLOOKUP($A45,[1]июль!$B:$F,4, ),0)</f>
        <v>2634.55</v>
      </c>
      <c r="Q45" s="12">
        <f>IFERROR(VLOOKUP($A45,[1]июль!$B:$F,5, ),0)</f>
        <v>2634.55</v>
      </c>
      <c r="R45" s="12">
        <f>IFERROR(VLOOKUP($A45,[1]август!$B:$F,4, ),0)</f>
        <v>2866.85</v>
      </c>
      <c r="S45" s="12">
        <f>IFERROR(VLOOKUP($A45,[1]август!$B:$F,5, ),0)</f>
        <v>2634.55</v>
      </c>
      <c r="T45" s="12">
        <f>IFERROR(VLOOKUP($A45,[1]сентябрь!$B:$F,4, ),0)</f>
        <v>2866.85</v>
      </c>
      <c r="U45" s="12">
        <f>IFERROR(VLOOKUP($A45,[1]сентябрь!$B:$F,5, ),0)</f>
        <v>2829.54</v>
      </c>
      <c r="V45" s="12">
        <f>IFERROR(VLOOKUP($A45,[1]октябрь!$B:$F,4, ),0)</f>
        <v>2866.85</v>
      </c>
      <c r="W45" s="12">
        <f>IFERROR(VLOOKUP($A45,[1]октябрь!$B:$F,5, ),0)</f>
        <v>0</v>
      </c>
      <c r="X45" s="12">
        <f>IFERROR(VLOOKUP($A45,[1]ноябрь!$B:$F,4, ),0)</f>
        <v>2866.85</v>
      </c>
      <c r="Y45" s="12">
        <f>IFERROR(VLOOKUP($A45,[1]ноябрь!$B:$F,5, ),0)</f>
        <v>2866.85</v>
      </c>
      <c r="Z45" s="12">
        <f>IFERROR(VLOOKUP($A45,[1]декабрь!$B:$F,4, ),0)</f>
        <v>3048.58</v>
      </c>
      <c r="AA45" s="12">
        <f>IFERROR(VLOOKUP($A45,[1]декабрь!$B:$F,5, ),0)</f>
        <v>2866.85</v>
      </c>
    </row>
    <row r="46" spans="1:27" x14ac:dyDescent="0.25">
      <c r="A46" s="10" t="s">
        <v>61</v>
      </c>
      <c r="B46" s="11">
        <f>IFERROR(VLOOKUP($A46,[1]январь!$B:$F,3,),0)-IFERROR(VLOOKUP($A46,[1]январь!$B:$F,2, ),0)</f>
        <v>-2616.61</v>
      </c>
      <c r="C46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-3048.4799999999955</v>
      </c>
      <c r="D46" s="12">
        <f>IFERROR(VLOOKUP($A46,[1]январь!$B:$F,4, ),0)</f>
        <v>2634.55</v>
      </c>
      <c r="E46" s="12">
        <f>IFERROR(VLOOKUP($A46,[1]январь!$B:$F,5, ),0)</f>
        <v>2634.55</v>
      </c>
      <c r="F46" s="12">
        <f>IFERROR(VLOOKUP($A46,[1]февраль!$B:$F,4, ),0)</f>
        <v>2634.55</v>
      </c>
      <c r="G46" s="12">
        <f>IFERROR(VLOOKUP($A46,[1]февраль!$B:$F,5, ),0)</f>
        <v>2634.55</v>
      </c>
      <c r="H46" s="12">
        <f>IFERROR(VLOOKUP($A46,[1]март!$B:$F,4, ),0)</f>
        <v>2634.55</v>
      </c>
      <c r="I46" s="12">
        <f>IFERROR(VLOOKUP($A46,[1]март!$B:$F,5, ),0)</f>
        <v>5251.16</v>
      </c>
      <c r="J46" s="12">
        <f>IFERROR(VLOOKUP($A46,[1]апрель!$B:$F,4, ),0)</f>
        <v>2634.55</v>
      </c>
      <c r="K46" s="12">
        <f>IFERROR(VLOOKUP($A46,[1]апрель!$B:$F,5, ),0)</f>
        <v>2634.55</v>
      </c>
      <c r="L46" s="12">
        <f>IFERROR(VLOOKUP($A46,[1]май!$B:$F,4, ),0)</f>
        <v>2634.55</v>
      </c>
      <c r="M46" s="12">
        <f>IFERROR(VLOOKUP($A46,[1]май!$B:$F,5, ),0)</f>
        <v>2634.55</v>
      </c>
      <c r="N46" s="12">
        <f>IFERROR(VLOOKUP($A46,[1]июнь!$B:$F,4, ),0)</f>
        <v>2634.55</v>
      </c>
      <c r="O46" s="12">
        <f>IFERROR(VLOOKUP($A46,[1]июнь!$B:$F,5, ),0)</f>
        <v>0</v>
      </c>
      <c r="P46" s="12">
        <f>IFERROR(VLOOKUP($A46,[1]июль!$B:$F,4, ),0)</f>
        <v>2634.55</v>
      </c>
      <c r="Q46" s="12">
        <f>IFERROR(VLOOKUP($A46,[1]июль!$B:$F,5, ),0)</f>
        <v>0</v>
      </c>
      <c r="R46" s="12">
        <f>IFERROR(VLOOKUP($A46,[1]август!$B:$F,4, ),0)</f>
        <v>2866.85</v>
      </c>
      <c r="S46" s="12">
        <f>IFERROR(VLOOKUP($A46,[1]август!$B:$F,5, ),0)</f>
        <v>3000</v>
      </c>
      <c r="T46" s="12">
        <f>IFERROR(VLOOKUP($A46,[1]сентябрь!$B:$F,4, ),0)</f>
        <v>2866.85</v>
      </c>
      <c r="U46" s="12">
        <f>IFERROR(VLOOKUP($A46,[1]сентябрь!$B:$F,5, ),0)</f>
        <v>2269.1999999999998</v>
      </c>
      <c r="V46" s="12">
        <f>IFERROR(VLOOKUP($A46,[1]октябрь!$B:$F,4, ),0)</f>
        <v>2866.85</v>
      </c>
      <c r="W46" s="12">
        <f>IFERROR(VLOOKUP($A46,[1]октябрь!$B:$F,5, ),0)</f>
        <v>2866.85</v>
      </c>
      <c r="X46" s="12">
        <f>IFERROR(VLOOKUP($A46,[1]ноябрь!$B:$F,4, ),0)</f>
        <v>2866.85</v>
      </c>
      <c r="Y46" s="12">
        <f>IFERROR(VLOOKUP($A46,[1]ноябрь!$B:$F,5, ),0)</f>
        <v>5733.7</v>
      </c>
      <c r="Z46" s="12">
        <f>IFERROR(VLOOKUP($A46,[1]декабрь!$B:$F,4, ),0)</f>
        <v>3048.58</v>
      </c>
      <c r="AA46" s="12">
        <f>IFERROR(VLOOKUP($A46,[1]декабрь!$B:$F,5, ),0)</f>
        <v>2866.85</v>
      </c>
    </row>
    <row r="47" spans="1:27" x14ac:dyDescent="0.25">
      <c r="A47" s="10" t="s">
        <v>62</v>
      </c>
      <c r="B47" s="11">
        <f>IFERROR(VLOOKUP($A47,[1]январь!$B:$F,3,),0)-IFERROR(VLOOKUP($A47,[1]январь!$B:$F,2, ),0)</f>
        <v>-18645.91</v>
      </c>
      <c r="C47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-5786.2399999999907</v>
      </c>
      <c r="D47" s="12">
        <f>IFERROR(VLOOKUP($A47,[1]январь!$B:$F,4, ),0)</f>
        <v>2634.55</v>
      </c>
      <c r="E47" s="12">
        <f>IFERROR(VLOOKUP($A47,[1]январь!$B:$F,5, ),0)</f>
        <v>23661</v>
      </c>
      <c r="F47" s="12">
        <f>IFERROR(VLOOKUP($A47,[1]февраль!$B:$F,4, ),0)</f>
        <v>2634.55</v>
      </c>
      <c r="G47" s="12">
        <f>IFERROR(VLOOKUP($A47,[1]февраль!$B:$F,5, ),0)</f>
        <v>0</v>
      </c>
      <c r="H47" s="12">
        <f>IFERROR(VLOOKUP($A47,[1]март!$B:$F,4, ),0)</f>
        <v>2634.55</v>
      </c>
      <c r="I47" s="12">
        <f>IFERROR(VLOOKUP($A47,[1]март!$B:$F,5, ),0)</f>
        <v>0</v>
      </c>
      <c r="J47" s="12">
        <f>IFERROR(VLOOKUP($A47,[1]апрель!$B:$F,4, ),0)</f>
        <v>2634.55</v>
      </c>
      <c r="K47" s="12">
        <f>IFERROR(VLOOKUP($A47,[1]апрель!$B:$F,5, ),0)</f>
        <v>2970</v>
      </c>
      <c r="L47" s="12">
        <f>IFERROR(VLOOKUP($A47,[1]май!$B:$F,4, ),0)</f>
        <v>2634.55</v>
      </c>
      <c r="M47" s="12">
        <f>IFERROR(VLOOKUP($A47,[1]май!$B:$F,5, ),0)</f>
        <v>0</v>
      </c>
      <c r="N47" s="12">
        <f>IFERROR(VLOOKUP($A47,[1]июнь!$B:$F,4, ),0)</f>
        <v>2634.55</v>
      </c>
      <c r="O47" s="12">
        <f>IFERROR(VLOOKUP($A47,[1]июнь!$B:$F,5, ),0)</f>
        <v>0</v>
      </c>
      <c r="P47" s="12">
        <f>IFERROR(VLOOKUP($A47,[1]июль!$B:$F,4, ),0)</f>
        <v>2634.55</v>
      </c>
      <c r="Q47" s="12">
        <f>IFERROR(VLOOKUP($A47,[1]июль!$B:$F,5, ),0)</f>
        <v>0</v>
      </c>
      <c r="R47" s="12">
        <f>IFERROR(VLOOKUP($A47,[1]август!$B:$F,4, ),0)</f>
        <v>2866.85</v>
      </c>
      <c r="S47" s="12">
        <f>IFERROR(VLOOKUP($A47,[1]август!$B:$F,5, ),0)</f>
        <v>0</v>
      </c>
      <c r="T47" s="12">
        <f>IFERROR(VLOOKUP($A47,[1]сентябрь!$B:$F,4, ),0)</f>
        <v>2866.85</v>
      </c>
      <c r="U47" s="12">
        <f>IFERROR(VLOOKUP($A47,[1]сентябрь!$B:$F,5, ),0)</f>
        <v>8445</v>
      </c>
      <c r="V47" s="12">
        <f>IFERROR(VLOOKUP($A47,[1]октябрь!$B:$F,4, ),0)</f>
        <v>2866.85</v>
      </c>
      <c r="W47" s="12">
        <f>IFERROR(VLOOKUP($A47,[1]октябрь!$B:$F,5, ),0)</f>
        <v>0</v>
      </c>
      <c r="X47" s="12">
        <f>IFERROR(VLOOKUP($A47,[1]ноябрь!$B:$F,4, ),0)</f>
        <v>2866.85</v>
      </c>
      <c r="Y47" s="12">
        <f>IFERROR(VLOOKUP($A47,[1]ноябрь!$B:$F,5, ),0)</f>
        <v>0</v>
      </c>
      <c r="Z47" s="12">
        <f>IFERROR(VLOOKUP($A47,[1]декабрь!$B:$F,4, ),0)</f>
        <v>3048.58</v>
      </c>
      <c r="AA47" s="12">
        <f>IFERROR(VLOOKUP($A47,[1]декабрь!$B:$F,5, ),0)</f>
        <v>10741.5</v>
      </c>
    </row>
    <row r="48" spans="1:27" x14ac:dyDescent="0.25">
      <c r="A48" s="10" t="s">
        <v>63</v>
      </c>
      <c r="B48" s="11">
        <f>IFERROR(VLOOKUP($A48,[1]январь!$B:$F,3,),0)-IFERROR(VLOOKUP($A48,[1]январь!$B:$F,2, ),0)</f>
        <v>198</v>
      </c>
      <c r="C48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0</v>
      </c>
      <c r="D48" s="12">
        <f>IFERROR(VLOOKUP($A48,[1]январь!$B:$F,4, ),0)</f>
        <v>2634.55</v>
      </c>
      <c r="E48" s="12">
        <f>IFERROR(VLOOKUP($A48,[1]январь!$B:$F,5, ),0)</f>
        <v>0</v>
      </c>
      <c r="F48" s="12">
        <f>IFERROR(VLOOKUP($A48,[1]февраль!$B:$F,4, ),0)</f>
        <v>2634.55</v>
      </c>
      <c r="G48" s="12">
        <f>IFERROR(VLOOKUP($A48,[1]февраль!$B:$F,5, ),0)</f>
        <v>5071.1000000000004</v>
      </c>
      <c r="H48" s="12">
        <f>IFERROR(VLOOKUP($A48,[1]март!$B:$F,4, ),0)</f>
        <v>2634.55</v>
      </c>
      <c r="I48" s="12">
        <f>IFERROR(VLOOKUP($A48,[1]март!$B:$F,5, ),0)</f>
        <v>0</v>
      </c>
      <c r="J48" s="12">
        <f>IFERROR(VLOOKUP($A48,[1]апрель!$B:$F,4, ),0)</f>
        <v>2634.55</v>
      </c>
      <c r="K48" s="12">
        <f>IFERROR(VLOOKUP($A48,[1]апрель!$B:$F,5, ),0)</f>
        <v>5269.1</v>
      </c>
      <c r="L48" s="12">
        <f>IFERROR(VLOOKUP($A48,[1]май!$B:$F,4, ),0)</f>
        <v>2634.55</v>
      </c>
      <c r="M48" s="12">
        <f>IFERROR(VLOOKUP($A48,[1]май!$B:$F,5, ),0)</f>
        <v>2634.55</v>
      </c>
      <c r="N48" s="12">
        <f>IFERROR(VLOOKUP($A48,[1]июнь!$B:$F,4, ),0)</f>
        <v>2634.55</v>
      </c>
      <c r="O48" s="12">
        <f>IFERROR(VLOOKUP($A48,[1]июнь!$B:$F,5, ),0)</f>
        <v>2634.55</v>
      </c>
      <c r="P48" s="12">
        <f>IFERROR(VLOOKUP($A48,[1]июль!$B:$F,4, ),0)</f>
        <v>2634.55</v>
      </c>
      <c r="Q48" s="12">
        <f>IFERROR(VLOOKUP($A48,[1]июль!$B:$F,5, ),0)</f>
        <v>0</v>
      </c>
      <c r="R48" s="12">
        <f>IFERROR(VLOOKUP($A48,[1]август!$B:$F,4, ),0)</f>
        <v>2866.85</v>
      </c>
      <c r="S48" s="12">
        <f>IFERROR(VLOOKUP($A48,[1]август!$B:$F,5, ),0)</f>
        <v>0</v>
      </c>
      <c r="T48" s="12">
        <f>IFERROR(VLOOKUP($A48,[1]сентябрь!$B:$F,4, ),0)</f>
        <v>2866.85</v>
      </c>
      <c r="U48" s="12">
        <f>IFERROR(VLOOKUP($A48,[1]сентябрь!$B:$F,5, ),0)</f>
        <v>5501.4</v>
      </c>
      <c r="V48" s="12">
        <f>IFERROR(VLOOKUP($A48,[1]октябрь!$B:$F,4, ),0)</f>
        <v>2866.85</v>
      </c>
      <c r="W48" s="12">
        <f>IFERROR(VLOOKUP($A48,[1]октябрь!$B:$F,5, ),0)</f>
        <v>0</v>
      </c>
      <c r="X48" s="12">
        <f>IFERROR(VLOOKUP($A48,[1]ноябрь!$B:$F,4, ),0)</f>
        <v>2866.85</v>
      </c>
      <c r="Y48" s="12">
        <f>IFERROR(VLOOKUP($A48,[1]ноябрь!$B:$F,5, ),0)</f>
        <v>3064.85</v>
      </c>
      <c r="Z48" s="12">
        <f>IFERROR(VLOOKUP($A48,[1]декабрь!$B:$F,4, ),0)</f>
        <v>3048.58</v>
      </c>
      <c r="AA48" s="12">
        <f>IFERROR(VLOOKUP($A48,[1]декабрь!$B:$F,5, ),0)</f>
        <v>8584.2800000000007</v>
      </c>
    </row>
    <row r="49" spans="1:27" x14ac:dyDescent="0.25">
      <c r="A49" s="10" t="s">
        <v>64</v>
      </c>
      <c r="B49" s="11">
        <f>IFERROR(VLOOKUP($A49,[1]январь!$B:$F,3,),0)-IFERROR(VLOOKUP($A49,[1]январь!$B:$F,2, ),0)</f>
        <v>0</v>
      </c>
      <c r="C49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0</v>
      </c>
      <c r="D49" s="12">
        <f>IFERROR(VLOOKUP($A49,[1]январь!$B:$F,4, ),0)</f>
        <v>0</v>
      </c>
      <c r="E49" s="12">
        <f>IFERROR(VLOOKUP($A49,[1]январь!$B:$F,5, ),0)</f>
        <v>0</v>
      </c>
      <c r="F49" s="12">
        <f>IFERROR(VLOOKUP($A49,[1]февраль!$B:$F,4, ),0)</f>
        <v>0</v>
      </c>
      <c r="G49" s="12">
        <f>IFERROR(VLOOKUP($A49,[1]февраль!$B:$F,5, ),0)</f>
        <v>0</v>
      </c>
      <c r="H49" s="12">
        <f>IFERROR(VLOOKUP($A49,[1]март!$B:$F,4, ),0)</f>
        <v>0</v>
      </c>
      <c r="I49" s="12">
        <f>IFERROR(VLOOKUP($A49,[1]март!$B:$F,5, ),0)</f>
        <v>0</v>
      </c>
      <c r="J49" s="12">
        <f>IFERROR(VLOOKUP($A49,[1]апрель!$B:$F,4, ),0)</f>
        <v>0</v>
      </c>
      <c r="K49" s="12">
        <f>IFERROR(VLOOKUP($A49,[1]апрель!$B:$F,5, ),0)</f>
        <v>0</v>
      </c>
      <c r="L49" s="12">
        <f>IFERROR(VLOOKUP($A49,[1]май!$B:$F,4, ),0)</f>
        <v>0</v>
      </c>
      <c r="M49" s="12">
        <f>IFERROR(VLOOKUP($A49,[1]май!$B:$F,5, ),0)</f>
        <v>0</v>
      </c>
      <c r="N49" s="12">
        <f>IFERROR(VLOOKUP($A49,[1]июнь!$B:$F,4, ),0)</f>
        <v>0</v>
      </c>
      <c r="O49" s="12">
        <f>IFERROR(VLOOKUP($A49,[1]июнь!$B:$F,5, ),0)</f>
        <v>0</v>
      </c>
      <c r="P49" s="12">
        <f>IFERROR(VLOOKUP($A49,[1]июль!$B:$F,4, ),0)</f>
        <v>0</v>
      </c>
      <c r="Q49" s="12">
        <f>IFERROR(VLOOKUP($A49,[1]июль!$B:$F,5, ),0)</f>
        <v>0</v>
      </c>
      <c r="R49" s="12">
        <f>IFERROR(VLOOKUP($A49,[1]август!$B:$F,4, ),0)</f>
        <v>0</v>
      </c>
      <c r="S49" s="12">
        <f>IFERROR(VLOOKUP($A49,[1]август!$B:$F,5, ),0)</f>
        <v>0</v>
      </c>
      <c r="T49" s="12">
        <f>IFERROR(VLOOKUP($A49,[1]сентябрь!$B:$F,4, ),0)</f>
        <v>0</v>
      </c>
      <c r="U49" s="12">
        <f>IFERROR(VLOOKUP($A49,[1]сентябрь!$B:$F,5, ),0)</f>
        <v>0</v>
      </c>
      <c r="V49" s="12">
        <f>IFERROR(VLOOKUP($A49,[1]октябрь!$B:$F,4, ),0)</f>
        <v>0</v>
      </c>
      <c r="W49" s="12">
        <f>IFERROR(VLOOKUP($A49,[1]октябрь!$B:$F,5, ),0)</f>
        <v>0</v>
      </c>
      <c r="X49" s="12">
        <f>IFERROR(VLOOKUP($A49,[1]ноябрь!$B:$F,4, ),0)</f>
        <v>0</v>
      </c>
      <c r="Y49" s="12">
        <f>IFERROR(VLOOKUP($A49,[1]ноябрь!$B:$F,5, ),0)</f>
        <v>0</v>
      </c>
      <c r="Z49" s="12">
        <f>IFERROR(VLOOKUP($A49,[1]декабрь!$B:$F,4, ),0)</f>
        <v>0</v>
      </c>
      <c r="AA49" s="12">
        <f>IFERROR(VLOOKUP($A49,[1]декабрь!$B:$F,5, ),0)</f>
        <v>0</v>
      </c>
    </row>
    <row r="50" spans="1:27" x14ac:dyDescent="0.25">
      <c r="A50" s="10" t="s">
        <v>65</v>
      </c>
      <c r="B50" s="11">
        <f>IFERROR(VLOOKUP($A50,[1]январь!$B:$F,3,),0)-IFERROR(VLOOKUP($A50,[1]январь!$B:$F,2, ),0)</f>
        <v>-447.71</v>
      </c>
      <c r="C50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-5405.5399999999991</v>
      </c>
      <c r="D50" s="12">
        <f>IFERROR(VLOOKUP($A50,[1]январь!$B:$F,4, ),0)</f>
        <v>2634.55</v>
      </c>
      <c r="E50" s="12">
        <f>IFERROR(VLOOKUP($A50,[1]январь!$B:$F,5, ),0)</f>
        <v>0</v>
      </c>
      <c r="F50" s="12">
        <f>IFERROR(VLOOKUP($A50,[1]февраль!$B:$F,4, ),0)</f>
        <v>2634.55</v>
      </c>
      <c r="G50" s="12">
        <f>IFERROR(VLOOKUP($A50,[1]февраль!$B:$F,5, ),0)</f>
        <v>0</v>
      </c>
      <c r="H50" s="12">
        <f>IFERROR(VLOOKUP($A50,[1]март!$B:$F,4, ),0)</f>
        <v>2634.55</v>
      </c>
      <c r="I50" s="12">
        <f>IFERROR(VLOOKUP($A50,[1]март!$B:$F,5, ),0)</f>
        <v>20000</v>
      </c>
      <c r="J50" s="12">
        <f>IFERROR(VLOOKUP($A50,[1]апрель!$B:$F,4, ),0)</f>
        <v>2634.55</v>
      </c>
      <c r="K50" s="12">
        <f>IFERROR(VLOOKUP($A50,[1]апрель!$B:$F,5, ),0)</f>
        <v>0</v>
      </c>
      <c r="L50" s="12">
        <f>IFERROR(VLOOKUP($A50,[1]май!$B:$F,4, ),0)</f>
        <v>2634.55</v>
      </c>
      <c r="M50" s="12">
        <f>IFERROR(VLOOKUP($A50,[1]май!$B:$F,5, ),0)</f>
        <v>0</v>
      </c>
      <c r="N50" s="12">
        <f>IFERROR(VLOOKUP($A50,[1]июнь!$B:$F,4, ),0)</f>
        <v>2634.55</v>
      </c>
      <c r="O50" s="12">
        <f>IFERROR(VLOOKUP($A50,[1]июнь!$B:$F,5, ),0)</f>
        <v>0</v>
      </c>
      <c r="P50" s="12">
        <f>IFERROR(VLOOKUP($A50,[1]июль!$B:$F,4, ),0)</f>
        <v>2634.55</v>
      </c>
      <c r="Q50" s="12">
        <f>IFERROR(VLOOKUP($A50,[1]июль!$B:$F,5, ),0)</f>
        <v>0</v>
      </c>
      <c r="R50" s="12">
        <f>IFERROR(VLOOKUP($A50,[1]август!$B:$F,4, ),0)</f>
        <v>2866.85</v>
      </c>
      <c r="S50" s="12">
        <f>IFERROR(VLOOKUP($A50,[1]август!$B:$F,5, ),0)</f>
        <v>0</v>
      </c>
      <c r="T50" s="12">
        <f>IFERROR(VLOOKUP($A50,[1]сентябрь!$B:$F,4, ),0)</f>
        <v>2866.85</v>
      </c>
      <c r="U50" s="12">
        <f>IFERROR(VLOOKUP($A50,[1]сентябрь!$B:$F,5, ),0)</f>
        <v>0</v>
      </c>
      <c r="V50" s="12">
        <f>IFERROR(VLOOKUP($A50,[1]октябрь!$B:$F,4, ),0)</f>
        <v>2866.85</v>
      </c>
      <c r="W50" s="12">
        <f>IFERROR(VLOOKUP($A50,[1]октябрь!$B:$F,5, ),0)</f>
        <v>8000</v>
      </c>
      <c r="X50" s="12">
        <f>IFERROR(VLOOKUP($A50,[1]ноябрь!$B:$F,4, ),0)</f>
        <v>2866.85</v>
      </c>
      <c r="Y50" s="12">
        <f>IFERROR(VLOOKUP($A50,[1]ноябрь!$B:$F,5, ),0)</f>
        <v>0</v>
      </c>
      <c r="Z50" s="12">
        <f>IFERROR(VLOOKUP($A50,[1]декабрь!$B:$F,4, ),0)</f>
        <v>3048.58</v>
      </c>
      <c r="AA50" s="12">
        <f>IFERROR(VLOOKUP($A50,[1]декабрь!$B:$F,5, ),0)</f>
        <v>0</v>
      </c>
    </row>
    <row r="51" spans="1:27" x14ac:dyDescent="0.25">
      <c r="A51" s="10" t="s">
        <v>66</v>
      </c>
      <c r="B51" s="11">
        <f>IFERROR(VLOOKUP($A51,[1]январь!$B:$F,3,),0)-IFERROR(VLOOKUP($A51,[1]январь!$B:$F,2, ),0)</f>
        <v>8557.59</v>
      </c>
      <c r="C51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-450.2400000000016</v>
      </c>
      <c r="D51" s="12">
        <f>IFERROR(VLOOKUP($A51,[1]январь!$B:$F,4, ),0)</f>
        <v>2634.55</v>
      </c>
      <c r="E51" s="12">
        <f>IFERROR(VLOOKUP($A51,[1]январь!$B:$F,5, ),0)</f>
        <v>2650</v>
      </c>
      <c r="F51" s="12">
        <f>IFERROR(VLOOKUP($A51,[1]февраль!$B:$F,4, ),0)</f>
        <v>2634.55</v>
      </c>
      <c r="G51" s="12">
        <f>IFERROR(VLOOKUP($A51,[1]февраль!$B:$F,5, ),0)</f>
        <v>2650</v>
      </c>
      <c r="H51" s="12">
        <f>IFERROR(VLOOKUP($A51,[1]март!$B:$F,4, ),0)</f>
        <v>2634.55</v>
      </c>
      <c r="I51" s="12">
        <f>IFERROR(VLOOKUP($A51,[1]март!$B:$F,5, ),0)</f>
        <v>2650</v>
      </c>
      <c r="J51" s="12">
        <f>IFERROR(VLOOKUP($A51,[1]апрель!$B:$F,4, ),0)</f>
        <v>2634.55</v>
      </c>
      <c r="K51" s="12">
        <f>IFERROR(VLOOKUP($A51,[1]апрель!$B:$F,5, ),0)</f>
        <v>0</v>
      </c>
      <c r="L51" s="12">
        <f>IFERROR(VLOOKUP($A51,[1]май!$B:$F,4, ),0)</f>
        <v>2634.55</v>
      </c>
      <c r="M51" s="12">
        <f>IFERROR(VLOOKUP($A51,[1]май!$B:$F,5, ),0)</f>
        <v>0</v>
      </c>
      <c r="N51" s="12">
        <f>IFERROR(VLOOKUP($A51,[1]июнь!$B:$F,4, ),0)</f>
        <v>2634.55</v>
      </c>
      <c r="O51" s="12">
        <f>IFERROR(VLOOKUP($A51,[1]июнь!$B:$F,5, ),0)</f>
        <v>0</v>
      </c>
      <c r="P51" s="12">
        <f>IFERROR(VLOOKUP($A51,[1]июль!$B:$F,4, ),0)</f>
        <v>3634.55</v>
      </c>
      <c r="Q51" s="12">
        <f>IFERROR(VLOOKUP($A51,[1]июль!$B:$F,5, ),0)</f>
        <v>2650</v>
      </c>
      <c r="R51" s="12">
        <f>IFERROR(VLOOKUP($A51,[1]август!$B:$F,4, ),0)</f>
        <v>2866.85</v>
      </c>
      <c r="S51" s="12">
        <f>IFERROR(VLOOKUP($A51,[1]август!$B:$F,5, ),0)</f>
        <v>2750</v>
      </c>
      <c r="T51" s="12">
        <f>IFERROR(VLOOKUP($A51,[1]сентябрь!$B:$F,4, ),0)</f>
        <v>2866.85</v>
      </c>
      <c r="U51" s="12">
        <f>IFERROR(VLOOKUP($A51,[1]сентябрь!$B:$F,5, ),0)</f>
        <v>2900</v>
      </c>
      <c r="V51" s="12">
        <f>IFERROR(VLOOKUP($A51,[1]октябрь!$B:$F,4, ),0)</f>
        <v>2866.85</v>
      </c>
      <c r="W51" s="12">
        <f>IFERROR(VLOOKUP($A51,[1]октябрь!$B:$F,5, ),0)</f>
        <v>2900</v>
      </c>
      <c r="X51" s="12">
        <f>IFERROR(VLOOKUP($A51,[1]ноябрь!$B:$F,4, ),0)</f>
        <v>2866.85</v>
      </c>
      <c r="Y51" s="12">
        <f>IFERROR(VLOOKUP($A51,[1]ноябрь!$B:$F,5, ),0)</f>
        <v>2900</v>
      </c>
      <c r="Z51" s="12">
        <f>IFERROR(VLOOKUP($A51,[1]декабрь!$B:$F,4, ),0)</f>
        <v>3048.58</v>
      </c>
      <c r="AA51" s="12">
        <f>IFERROR(VLOOKUP($A51,[1]декабрь!$B:$F,5, ),0)</f>
        <v>2900</v>
      </c>
    </row>
    <row r="52" spans="1:27" x14ac:dyDescent="0.25">
      <c r="A52" s="10" t="s">
        <v>67</v>
      </c>
      <c r="B52" s="11">
        <f>IFERROR(VLOOKUP($A52,[1]январь!$B:$F,3,),0)-IFERROR(VLOOKUP($A52,[1]январь!$B:$F,2, ),0)</f>
        <v>1128.73</v>
      </c>
      <c r="C52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1770.9000000000065</v>
      </c>
      <c r="D52" s="12">
        <f>IFERROR(VLOOKUP($A52,[1]январь!$B:$F,4, ),0)</f>
        <v>2634.55</v>
      </c>
      <c r="E52" s="12">
        <f>IFERROR(VLOOKUP($A52,[1]январь!$B:$F,5, ),0)</f>
        <v>0</v>
      </c>
      <c r="F52" s="12">
        <f>IFERROR(VLOOKUP($A52,[1]февраль!$B:$F,4, ),0)</f>
        <v>2634.55</v>
      </c>
      <c r="G52" s="12">
        <f>IFERROR(VLOOKUP($A52,[1]февраль!$B:$F,5, ),0)</f>
        <v>2700</v>
      </c>
      <c r="H52" s="12">
        <f>IFERROR(VLOOKUP($A52,[1]март!$B:$F,4, ),0)</f>
        <v>2634.55</v>
      </c>
      <c r="I52" s="12">
        <f>IFERROR(VLOOKUP($A52,[1]март!$B:$F,5, ),0)</f>
        <v>2700</v>
      </c>
      <c r="J52" s="12">
        <f>IFERROR(VLOOKUP($A52,[1]апрель!$B:$F,4, ),0)</f>
        <v>2634.55</v>
      </c>
      <c r="K52" s="12">
        <f>IFERROR(VLOOKUP($A52,[1]апрель!$B:$F,5, ),0)</f>
        <v>2700</v>
      </c>
      <c r="L52" s="12">
        <f>IFERROR(VLOOKUP($A52,[1]май!$B:$F,4, ),0)</f>
        <v>2634.55</v>
      </c>
      <c r="M52" s="12">
        <f>IFERROR(VLOOKUP($A52,[1]май!$B:$F,5, ),0)</f>
        <v>2700</v>
      </c>
      <c r="N52" s="12">
        <f>IFERROR(VLOOKUP($A52,[1]июнь!$B:$F,4, ),0)</f>
        <v>2634.55</v>
      </c>
      <c r="O52" s="12">
        <f>IFERROR(VLOOKUP($A52,[1]июнь!$B:$F,5, ),0)</f>
        <v>5400</v>
      </c>
      <c r="P52" s="12">
        <f>IFERROR(VLOOKUP($A52,[1]июль!$B:$F,4, ),0)</f>
        <v>2634.55</v>
      </c>
      <c r="Q52" s="12">
        <f>IFERROR(VLOOKUP($A52,[1]июль!$B:$F,5, ),0)</f>
        <v>2700</v>
      </c>
      <c r="R52" s="12">
        <f>IFERROR(VLOOKUP($A52,[1]август!$B:$F,4, ),0)</f>
        <v>2866.85</v>
      </c>
      <c r="S52" s="12">
        <f>IFERROR(VLOOKUP($A52,[1]август!$B:$F,5, ),0)</f>
        <v>2700</v>
      </c>
      <c r="T52" s="12">
        <f>IFERROR(VLOOKUP($A52,[1]сентябрь!$B:$F,4, ),0)</f>
        <v>2866.85</v>
      </c>
      <c r="U52" s="12">
        <f>IFERROR(VLOOKUP($A52,[1]сентябрь!$B:$F,5, ),0)</f>
        <v>3000</v>
      </c>
      <c r="V52" s="12">
        <f>IFERROR(VLOOKUP($A52,[1]октябрь!$B:$F,4, ),0)</f>
        <v>2866.85</v>
      </c>
      <c r="W52" s="12">
        <f>IFERROR(VLOOKUP($A52,[1]октябрь!$B:$F,5, ),0)</f>
        <v>3000</v>
      </c>
      <c r="X52" s="12">
        <f>IFERROR(VLOOKUP($A52,[1]ноябрь!$B:$F,4, ),0)</f>
        <v>2866.85</v>
      </c>
      <c r="Y52" s="12">
        <f>IFERROR(VLOOKUP($A52,[1]ноябрь!$B:$F,5, ),0)</f>
        <v>3000</v>
      </c>
      <c r="Z52" s="12">
        <f>IFERROR(VLOOKUP($A52,[1]декабрь!$B:$F,4, ),0)</f>
        <v>3048.58</v>
      </c>
      <c r="AA52" s="12">
        <f>IFERROR(VLOOKUP($A52,[1]декабрь!$B:$F,5, ),0)</f>
        <v>3000</v>
      </c>
    </row>
    <row r="53" spans="1:27" x14ac:dyDescent="0.25">
      <c r="A53" s="10" t="s">
        <v>68</v>
      </c>
      <c r="B53" s="11">
        <f>IFERROR(VLOOKUP($A53,[1]январь!$B:$F,3,),0)-IFERROR(VLOOKUP($A53,[1]январь!$B:$F,2, ),0)</f>
        <v>-4518.25</v>
      </c>
      <c r="C53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-2476.0799999999936</v>
      </c>
      <c r="D53" s="12">
        <f>IFERROR(VLOOKUP($A53,[1]январь!$B:$F,4, ),0)</f>
        <v>2634.55</v>
      </c>
      <c r="E53" s="12">
        <f>IFERROR(VLOOKUP($A53,[1]январь!$B:$F,5, ),0)</f>
        <v>0</v>
      </c>
      <c r="F53" s="12">
        <f>IFERROR(VLOOKUP($A53,[1]февраль!$B:$F,4, ),0)</f>
        <v>2634.55</v>
      </c>
      <c r="G53" s="12">
        <f>IFERROR(VLOOKUP($A53,[1]февраль!$B:$F,5, ),0)</f>
        <v>0</v>
      </c>
      <c r="H53" s="12">
        <f>IFERROR(VLOOKUP($A53,[1]март!$B:$F,4, ),0)</f>
        <v>2634.55</v>
      </c>
      <c r="I53" s="12">
        <f>IFERROR(VLOOKUP($A53,[1]март!$B:$F,5, ),0)</f>
        <v>15000</v>
      </c>
      <c r="J53" s="12">
        <f>IFERROR(VLOOKUP($A53,[1]апрель!$B:$F,4, ),0)</f>
        <v>2634.55</v>
      </c>
      <c r="K53" s="12">
        <f>IFERROR(VLOOKUP($A53,[1]апрель!$B:$F,5, ),0)</f>
        <v>0</v>
      </c>
      <c r="L53" s="12">
        <f>IFERROR(VLOOKUP($A53,[1]май!$B:$F,4, ),0)</f>
        <v>2634.55</v>
      </c>
      <c r="M53" s="12">
        <f>IFERROR(VLOOKUP($A53,[1]май!$B:$F,5, ),0)</f>
        <v>0</v>
      </c>
      <c r="N53" s="12">
        <f>IFERROR(VLOOKUP($A53,[1]июнь!$B:$F,4, ),0)</f>
        <v>2634.55</v>
      </c>
      <c r="O53" s="12">
        <f>IFERROR(VLOOKUP($A53,[1]июнь!$B:$F,5, ),0)</f>
        <v>0</v>
      </c>
      <c r="P53" s="12">
        <f>IFERROR(VLOOKUP($A53,[1]июль!$B:$F,4, ),0)</f>
        <v>2634.55</v>
      </c>
      <c r="Q53" s="12">
        <f>IFERROR(VLOOKUP($A53,[1]июль!$B:$F,5, ),0)</f>
        <v>0</v>
      </c>
      <c r="R53" s="12">
        <f>IFERROR(VLOOKUP($A53,[1]август!$B:$F,4, ),0)</f>
        <v>2866.85</v>
      </c>
      <c r="S53" s="12">
        <f>IFERROR(VLOOKUP($A53,[1]август!$B:$F,5, ),0)</f>
        <v>0</v>
      </c>
      <c r="T53" s="12">
        <f>IFERROR(VLOOKUP($A53,[1]сентябрь!$B:$F,4, ),0)</f>
        <v>2866.85</v>
      </c>
      <c r="U53" s="12">
        <f>IFERROR(VLOOKUP($A53,[1]сентябрь!$B:$F,5, ),0)</f>
        <v>0</v>
      </c>
      <c r="V53" s="12">
        <f>IFERROR(VLOOKUP($A53,[1]октябрь!$B:$F,4, ),0)</f>
        <v>2866.85</v>
      </c>
      <c r="W53" s="12">
        <f>IFERROR(VLOOKUP($A53,[1]октябрь!$B:$F,5, ),0)</f>
        <v>0</v>
      </c>
      <c r="X53" s="12">
        <f>IFERROR(VLOOKUP($A53,[1]ноябрь!$B:$F,4, ),0)</f>
        <v>2866.85</v>
      </c>
      <c r="Y53" s="12">
        <f>IFERROR(VLOOKUP($A53,[1]ноябрь!$B:$F,5, ),0)</f>
        <v>20000</v>
      </c>
      <c r="Z53" s="12">
        <f>IFERROR(VLOOKUP($A53,[1]декабрь!$B:$F,4, ),0)</f>
        <v>3048.58</v>
      </c>
      <c r="AA53" s="12">
        <f>IFERROR(VLOOKUP($A53,[1]декабрь!$B:$F,5, ),0)</f>
        <v>0</v>
      </c>
    </row>
    <row r="54" spans="1:27" x14ac:dyDescent="0.25">
      <c r="A54" s="10" t="s">
        <v>69</v>
      </c>
      <c r="B54" s="11">
        <f>IFERROR(VLOOKUP($A54,[1]январь!$B:$F,3,),0)-IFERROR(VLOOKUP($A54,[1]январь!$B:$F,2, ),0)</f>
        <v>18406.89</v>
      </c>
      <c r="C54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4.0600000000013097</v>
      </c>
      <c r="D54" s="12">
        <f>IFERROR(VLOOKUP($A54,[1]январь!$B:$F,4, ),0)</f>
        <v>2634.55</v>
      </c>
      <c r="E54" s="12">
        <f>IFERROR(VLOOKUP($A54,[1]январь!$B:$F,5, ),0)</f>
        <v>0</v>
      </c>
      <c r="F54" s="12">
        <f>IFERROR(VLOOKUP($A54,[1]февраль!$B:$F,4, ),0)</f>
        <v>2634.55</v>
      </c>
      <c r="G54" s="12">
        <f>IFERROR(VLOOKUP($A54,[1]февраль!$B:$F,5, ),0)</f>
        <v>0</v>
      </c>
      <c r="H54" s="12">
        <f>IFERROR(VLOOKUP($A54,[1]март!$B:$F,4, ),0)</f>
        <v>2634.55</v>
      </c>
      <c r="I54" s="12">
        <f>IFERROR(VLOOKUP($A54,[1]март!$B:$F,5, ),0)</f>
        <v>0</v>
      </c>
      <c r="J54" s="12">
        <f>IFERROR(VLOOKUP($A54,[1]апрель!$B:$F,4, ),0)</f>
        <v>2634.55</v>
      </c>
      <c r="K54" s="12">
        <f>IFERROR(VLOOKUP($A54,[1]апрель!$B:$F,5, ),0)</f>
        <v>0</v>
      </c>
      <c r="L54" s="12">
        <f>IFERROR(VLOOKUP($A54,[1]май!$B:$F,4, ),0)</f>
        <v>2634.55</v>
      </c>
      <c r="M54" s="12">
        <f>IFERROR(VLOOKUP($A54,[1]май!$B:$F,5, ),0)</f>
        <v>0</v>
      </c>
      <c r="N54" s="12">
        <f>IFERROR(VLOOKUP($A54,[1]июнь!$B:$F,4, ),0)</f>
        <v>2634.55</v>
      </c>
      <c r="O54" s="12">
        <f>IFERROR(VLOOKUP($A54,[1]июнь!$B:$F,5, ),0)</f>
        <v>0</v>
      </c>
      <c r="P54" s="12">
        <f>IFERROR(VLOOKUP($A54,[1]июль!$B:$F,4, ),0)</f>
        <v>2634.55</v>
      </c>
      <c r="Q54" s="12">
        <f>IFERROR(VLOOKUP($A54,[1]июль!$B:$F,5, ),0)</f>
        <v>35</v>
      </c>
      <c r="R54" s="12">
        <f>IFERROR(VLOOKUP($A54,[1]август!$B:$F,4, ),0)</f>
        <v>2866.85</v>
      </c>
      <c r="S54" s="12">
        <f>IFERROR(VLOOKUP($A54,[1]август!$B:$F,5, ),0)</f>
        <v>2870</v>
      </c>
      <c r="T54" s="12">
        <f>IFERROR(VLOOKUP($A54,[1]сентябрь!$B:$F,4, ),0)</f>
        <v>2866.85</v>
      </c>
      <c r="U54" s="12">
        <f>IFERROR(VLOOKUP($A54,[1]сентябрь!$B:$F,5, ),0)</f>
        <v>0</v>
      </c>
      <c r="V54" s="12">
        <f>IFERROR(VLOOKUP($A54,[1]октябрь!$B:$F,4, ),0)</f>
        <v>2866.85</v>
      </c>
      <c r="W54" s="12">
        <f>IFERROR(VLOOKUP($A54,[1]октябрь!$B:$F,5, ),0)</f>
        <v>2900</v>
      </c>
      <c r="X54" s="12">
        <f>IFERROR(VLOOKUP($A54,[1]ноябрь!$B:$F,4, ),0)</f>
        <v>2866.85</v>
      </c>
      <c r="Y54" s="12">
        <f>IFERROR(VLOOKUP($A54,[1]ноябрь!$B:$F,5, ),0)</f>
        <v>5700</v>
      </c>
      <c r="Z54" s="12">
        <f>IFERROR(VLOOKUP($A54,[1]декабрь!$B:$F,4, ),0)</f>
        <v>3048.58</v>
      </c>
      <c r="AA54" s="12">
        <f>IFERROR(VLOOKUP($A54,[1]декабрь!$B:$F,5, ),0)</f>
        <v>3050</v>
      </c>
    </row>
    <row r="55" spans="1:27" x14ac:dyDescent="0.25">
      <c r="A55" s="10" t="s">
        <v>70</v>
      </c>
      <c r="B55" s="11">
        <f>IFERROR(VLOOKUP($A55,[1]январь!$B:$F,3,),0)-IFERROR(VLOOKUP($A55,[1]январь!$B:$F,2, ),0)</f>
        <v>-1400.6</v>
      </c>
      <c r="C55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-27358.429999999993</v>
      </c>
      <c r="D55" s="12">
        <f>IFERROR(VLOOKUP($A55,[1]январь!$B:$F,4, ),0)</f>
        <v>2634.55</v>
      </c>
      <c r="E55" s="12">
        <f>IFERROR(VLOOKUP($A55,[1]январь!$B:$F,5, ),0)</f>
        <v>0</v>
      </c>
      <c r="F55" s="12">
        <f>IFERROR(VLOOKUP($A55,[1]февраль!$B:$F,4, ),0)</f>
        <v>2634.55</v>
      </c>
      <c r="G55" s="12">
        <f>IFERROR(VLOOKUP($A55,[1]февраль!$B:$F,5, ),0)</f>
        <v>7000</v>
      </c>
      <c r="H55" s="12">
        <f>IFERROR(VLOOKUP($A55,[1]март!$B:$F,4, ),0)</f>
        <v>2634.55</v>
      </c>
      <c r="I55" s="12">
        <f>IFERROR(VLOOKUP($A55,[1]март!$B:$F,5, ),0)</f>
        <v>0</v>
      </c>
      <c r="J55" s="12">
        <f>IFERROR(VLOOKUP($A55,[1]апрель!$B:$F,4, ),0)</f>
        <v>2634.55</v>
      </c>
      <c r="K55" s="12">
        <f>IFERROR(VLOOKUP($A55,[1]апрель!$B:$F,5, ),0)</f>
        <v>0</v>
      </c>
      <c r="L55" s="12">
        <f>IFERROR(VLOOKUP($A55,[1]май!$B:$F,4, ),0)</f>
        <v>2634.55</v>
      </c>
      <c r="M55" s="12">
        <f>IFERROR(VLOOKUP($A55,[1]май!$B:$F,5, ),0)</f>
        <v>0</v>
      </c>
      <c r="N55" s="12">
        <f>IFERROR(VLOOKUP($A55,[1]июнь!$B:$F,4, ),0)</f>
        <v>2634.55</v>
      </c>
      <c r="O55" s="12">
        <f>IFERROR(VLOOKUP($A55,[1]июнь!$B:$F,5, ),0)</f>
        <v>0</v>
      </c>
      <c r="P55" s="12">
        <f>IFERROR(VLOOKUP($A55,[1]июль!$B:$F,4, ),0)</f>
        <v>2634.55</v>
      </c>
      <c r="Q55" s="12">
        <f>IFERROR(VLOOKUP($A55,[1]июль!$B:$F,5, ),0)</f>
        <v>0</v>
      </c>
      <c r="R55" s="12">
        <f>IFERROR(VLOOKUP($A55,[1]август!$B:$F,4, ),0)</f>
        <v>2866.85</v>
      </c>
      <c r="S55" s="12">
        <f>IFERROR(VLOOKUP($A55,[1]август!$B:$F,5, ),0)</f>
        <v>0</v>
      </c>
      <c r="T55" s="12">
        <f>IFERROR(VLOOKUP($A55,[1]сентябрь!$B:$F,4, ),0)</f>
        <v>2866.85</v>
      </c>
      <c r="U55" s="12">
        <f>IFERROR(VLOOKUP($A55,[1]сентябрь!$B:$F,5, ),0)</f>
        <v>0</v>
      </c>
      <c r="V55" s="12">
        <f>IFERROR(VLOOKUP($A55,[1]октябрь!$B:$F,4, ),0)</f>
        <v>2866.85</v>
      </c>
      <c r="W55" s="12">
        <f>IFERROR(VLOOKUP($A55,[1]октябрь!$B:$F,5, ),0)</f>
        <v>0</v>
      </c>
      <c r="X55" s="12">
        <f>IFERROR(VLOOKUP($A55,[1]ноябрь!$B:$F,4, ),0)</f>
        <v>2866.85</v>
      </c>
      <c r="Y55" s="12">
        <f>IFERROR(VLOOKUP($A55,[1]ноябрь!$B:$F,5, ),0)</f>
        <v>0</v>
      </c>
      <c r="Z55" s="12">
        <f>IFERROR(VLOOKUP($A55,[1]декабрь!$B:$F,4, ),0)</f>
        <v>3048.58</v>
      </c>
      <c r="AA55" s="12">
        <f>IFERROR(VLOOKUP($A55,[1]декабрь!$B:$F,5, ),0)</f>
        <v>0</v>
      </c>
    </row>
    <row r="56" spans="1:27" x14ac:dyDescent="0.25">
      <c r="A56" s="10" t="s">
        <v>71</v>
      </c>
      <c r="B56" s="11">
        <f>IFERROR(VLOOKUP($A56,[1]январь!$B:$F,3,),0)-IFERROR(VLOOKUP($A56,[1]январь!$B:$F,2, ),0)</f>
        <v>-625.51</v>
      </c>
      <c r="C56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-3583.3399999999992</v>
      </c>
      <c r="D56" s="12">
        <f>IFERROR(VLOOKUP($A56,[1]январь!$B:$F,4, ),0)</f>
        <v>2634.55</v>
      </c>
      <c r="E56" s="12">
        <f>IFERROR(VLOOKUP($A56,[1]январь!$B:$F,5, ),0)</f>
        <v>0</v>
      </c>
      <c r="F56" s="12">
        <f>IFERROR(VLOOKUP($A56,[1]февраль!$B:$F,4, ),0)</f>
        <v>2634.55</v>
      </c>
      <c r="G56" s="12">
        <f>IFERROR(VLOOKUP($A56,[1]февраль!$B:$F,5, ),0)</f>
        <v>0</v>
      </c>
      <c r="H56" s="12">
        <f>IFERROR(VLOOKUP($A56,[1]март!$B:$F,4, ),0)</f>
        <v>2634.55</v>
      </c>
      <c r="I56" s="12">
        <f>IFERROR(VLOOKUP($A56,[1]март!$B:$F,5, ),0)</f>
        <v>0</v>
      </c>
      <c r="J56" s="12">
        <f>IFERROR(VLOOKUP($A56,[1]апрель!$B:$F,4, ),0)</f>
        <v>2634.55</v>
      </c>
      <c r="K56" s="12">
        <f>IFERROR(VLOOKUP($A56,[1]апрель!$B:$F,5, ),0)</f>
        <v>15000</v>
      </c>
      <c r="L56" s="12">
        <f>IFERROR(VLOOKUP($A56,[1]май!$B:$F,4, ),0)</f>
        <v>2634.55</v>
      </c>
      <c r="M56" s="12">
        <f>IFERROR(VLOOKUP($A56,[1]май!$B:$F,5, ),0)</f>
        <v>0</v>
      </c>
      <c r="N56" s="12">
        <f>IFERROR(VLOOKUP($A56,[1]июнь!$B:$F,4, ),0)</f>
        <v>2634.55</v>
      </c>
      <c r="O56" s="12">
        <f>IFERROR(VLOOKUP($A56,[1]июнь!$B:$F,5, ),0)</f>
        <v>0</v>
      </c>
      <c r="P56" s="12">
        <f>IFERROR(VLOOKUP($A56,[1]июль!$B:$F,4, ),0)</f>
        <v>2634.55</v>
      </c>
      <c r="Q56" s="12">
        <f>IFERROR(VLOOKUP($A56,[1]июль!$B:$F,5, ),0)</f>
        <v>5000</v>
      </c>
      <c r="R56" s="12">
        <f>IFERROR(VLOOKUP($A56,[1]август!$B:$F,4, ),0)</f>
        <v>2866.85</v>
      </c>
      <c r="S56" s="12">
        <f>IFERROR(VLOOKUP($A56,[1]август!$B:$F,5, ),0)</f>
        <v>0</v>
      </c>
      <c r="T56" s="12">
        <f>IFERROR(VLOOKUP($A56,[1]сентябрь!$B:$F,4, ),0)</f>
        <v>2866.85</v>
      </c>
      <c r="U56" s="12">
        <f>IFERROR(VLOOKUP($A56,[1]сентябрь!$B:$F,5, ),0)</f>
        <v>0</v>
      </c>
      <c r="V56" s="12">
        <f>IFERROR(VLOOKUP($A56,[1]октябрь!$B:$F,4, ),0)</f>
        <v>2866.85</v>
      </c>
      <c r="W56" s="12">
        <f>IFERROR(VLOOKUP($A56,[1]октябрь!$B:$F,5, ),0)</f>
        <v>0</v>
      </c>
      <c r="X56" s="12">
        <f>IFERROR(VLOOKUP($A56,[1]ноябрь!$B:$F,4, ),0)</f>
        <v>2866.85</v>
      </c>
      <c r="Y56" s="12">
        <f>IFERROR(VLOOKUP($A56,[1]ноябрь!$B:$F,5, ),0)</f>
        <v>10000</v>
      </c>
      <c r="Z56" s="12">
        <f>IFERROR(VLOOKUP($A56,[1]декабрь!$B:$F,4, ),0)</f>
        <v>3048.58</v>
      </c>
      <c r="AA56" s="12">
        <f>IFERROR(VLOOKUP($A56,[1]декабрь!$B:$F,5, ),0)</f>
        <v>0</v>
      </c>
    </row>
    <row r="57" spans="1:27" x14ac:dyDescent="0.25">
      <c r="A57" s="10" t="s">
        <v>72</v>
      </c>
      <c r="B57" s="11">
        <f>IFERROR(VLOOKUP($A57,[1]январь!$B:$F,3,),0)-IFERROR(VLOOKUP($A57,[1]январь!$B:$F,2, ),0)</f>
        <v>4464.8900000000003</v>
      </c>
      <c r="C57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19507.060000000009</v>
      </c>
      <c r="D57" s="12">
        <f>IFERROR(VLOOKUP($A57,[1]январь!$B:$F,4, ),0)</f>
        <v>2634.55</v>
      </c>
      <c r="E57" s="12">
        <f>IFERROR(VLOOKUP($A57,[1]январь!$B:$F,5, ),0)</f>
        <v>3000</v>
      </c>
      <c r="F57" s="12">
        <f>IFERROR(VLOOKUP($A57,[1]февраль!$B:$F,4, ),0)</f>
        <v>2634.55</v>
      </c>
      <c r="G57" s="12">
        <f>IFERROR(VLOOKUP($A57,[1]февраль!$B:$F,5, ),0)</f>
        <v>3000</v>
      </c>
      <c r="H57" s="12">
        <f>IFERROR(VLOOKUP($A57,[1]март!$B:$F,4, ),0)</f>
        <v>2634.55</v>
      </c>
      <c r="I57" s="12">
        <f>IFERROR(VLOOKUP($A57,[1]март!$B:$F,5, ),0)</f>
        <v>24000</v>
      </c>
      <c r="J57" s="12">
        <f>IFERROR(VLOOKUP($A57,[1]апрель!$B:$F,4, ),0)</f>
        <v>2634.55</v>
      </c>
      <c r="K57" s="12">
        <f>IFERROR(VLOOKUP($A57,[1]апрель!$B:$F,5, ),0)</f>
        <v>0</v>
      </c>
      <c r="L57" s="12">
        <f>IFERROR(VLOOKUP($A57,[1]май!$B:$F,4, ),0)</f>
        <v>2634.55</v>
      </c>
      <c r="M57" s="12">
        <f>IFERROR(VLOOKUP($A57,[1]май!$B:$F,5, ),0)</f>
        <v>0</v>
      </c>
      <c r="N57" s="12">
        <f>IFERROR(VLOOKUP($A57,[1]июнь!$B:$F,4, ),0)</f>
        <v>2634.55</v>
      </c>
      <c r="O57" s="12">
        <f>IFERROR(VLOOKUP($A57,[1]июнь!$B:$F,5, ),0)</f>
        <v>0</v>
      </c>
      <c r="P57" s="12">
        <f>IFERROR(VLOOKUP($A57,[1]июль!$B:$F,4, ),0)</f>
        <v>2634.55</v>
      </c>
      <c r="Q57" s="12">
        <f>IFERROR(VLOOKUP($A57,[1]июль!$B:$F,5, ),0)</f>
        <v>0</v>
      </c>
      <c r="R57" s="12">
        <f>IFERROR(VLOOKUP($A57,[1]август!$B:$F,4, ),0)</f>
        <v>2866.85</v>
      </c>
      <c r="S57" s="12">
        <f>IFERROR(VLOOKUP($A57,[1]август!$B:$F,5, ),0)</f>
        <v>0</v>
      </c>
      <c r="T57" s="12">
        <f>IFERROR(VLOOKUP($A57,[1]сентябрь!$B:$F,4, ),0)</f>
        <v>2866.85</v>
      </c>
      <c r="U57" s="12">
        <f>IFERROR(VLOOKUP($A57,[1]сентябрь!$B:$F,5, ),0)</f>
        <v>0</v>
      </c>
      <c r="V57" s="12">
        <f>IFERROR(VLOOKUP($A57,[1]октябрь!$B:$F,4, ),0)</f>
        <v>2866.85</v>
      </c>
      <c r="W57" s="12">
        <f>IFERROR(VLOOKUP($A57,[1]октябрь!$B:$F,5, ),0)</f>
        <v>0</v>
      </c>
      <c r="X57" s="12">
        <f>IFERROR(VLOOKUP($A57,[1]ноябрь!$B:$F,4, ),0)</f>
        <v>2866.85</v>
      </c>
      <c r="Y57" s="12">
        <f>IFERROR(VLOOKUP($A57,[1]ноябрь!$B:$F,5, ),0)</f>
        <v>0</v>
      </c>
      <c r="Z57" s="12">
        <f>IFERROR(VLOOKUP($A57,[1]декабрь!$B:$F,4, ),0)</f>
        <v>3048.58</v>
      </c>
      <c r="AA57" s="12">
        <f>IFERROR(VLOOKUP($A57,[1]декабрь!$B:$F,5, ),0)</f>
        <v>18000</v>
      </c>
    </row>
    <row r="58" spans="1:27" x14ac:dyDescent="0.25">
      <c r="A58" s="10" t="s">
        <v>73</v>
      </c>
      <c r="B58" s="11">
        <f>IFERROR(VLOOKUP($A58,[1]январь!$B:$F,3,),0)-IFERROR(VLOOKUP($A58,[1]январь!$B:$F,2, ),0)</f>
        <v>2125.6799999999998</v>
      </c>
      <c r="C58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0.87000000000580258</v>
      </c>
      <c r="D58" s="12">
        <f>IFERROR(VLOOKUP($A58,[1]январь!$B:$F,4, ),0)</f>
        <v>5269.1</v>
      </c>
      <c r="E58" s="12">
        <f>IFERROR(VLOOKUP($A58,[1]январь!$B:$F,5, ),0)</f>
        <v>5500</v>
      </c>
      <c r="F58" s="12">
        <f>IFERROR(VLOOKUP($A58,[1]февраль!$B:$F,4, ),0)</f>
        <v>5269.1</v>
      </c>
      <c r="G58" s="12">
        <f>IFERROR(VLOOKUP($A58,[1]февраль!$B:$F,5, ),0)</f>
        <v>0</v>
      </c>
      <c r="H58" s="12">
        <f>IFERROR(VLOOKUP($A58,[1]март!$B:$F,4, ),0)</f>
        <v>5269.1</v>
      </c>
      <c r="I58" s="12">
        <f>IFERROR(VLOOKUP($A58,[1]март!$B:$F,5, ),0)</f>
        <v>0</v>
      </c>
      <c r="J58" s="12">
        <f>IFERROR(VLOOKUP($A58,[1]апрель!$B:$F,4, ),0)</f>
        <v>5269.1</v>
      </c>
      <c r="K58" s="12">
        <f>IFERROR(VLOOKUP($A58,[1]апрель!$B:$F,5, ),0)</f>
        <v>0</v>
      </c>
      <c r="L58" s="12">
        <f>IFERROR(VLOOKUP($A58,[1]май!$B:$F,4, ),0)</f>
        <v>4334.55</v>
      </c>
      <c r="M58" s="12">
        <f>IFERROR(VLOOKUP($A58,[1]май!$B:$F,5, ),0)</f>
        <v>16850.72</v>
      </c>
      <c r="N58" s="12">
        <f>IFERROR(VLOOKUP($A58,[1]июнь!$B:$F,4, ),0)</f>
        <v>2634.55</v>
      </c>
      <c r="O58" s="12">
        <f>IFERROR(VLOOKUP($A58,[1]июнь!$B:$F,5, ),0)</f>
        <v>0</v>
      </c>
      <c r="P58" s="12">
        <f>IFERROR(VLOOKUP($A58,[1]июль!$B:$F,4, ),0)</f>
        <v>2634.55</v>
      </c>
      <c r="Q58" s="12">
        <f>IFERROR(VLOOKUP($A58,[1]июль!$B:$F,5, ),0)</f>
        <v>0</v>
      </c>
      <c r="R58" s="12">
        <f>IFERROR(VLOOKUP($A58,[1]август!$B:$F,4, ),0)</f>
        <v>2866.85</v>
      </c>
      <c r="S58" s="12">
        <f>IFERROR(VLOOKUP($A58,[1]август!$B:$F,5, ),0)</f>
        <v>0</v>
      </c>
      <c r="T58" s="12">
        <f>IFERROR(VLOOKUP($A58,[1]сентябрь!$B:$F,4, ),0)</f>
        <v>2866.85</v>
      </c>
      <c r="U58" s="12">
        <f>IFERROR(VLOOKUP($A58,[1]сентябрь!$B:$F,5, ),0)</f>
        <v>9070.5</v>
      </c>
      <c r="V58" s="12">
        <f>IFERROR(VLOOKUP($A58,[1]октябрь!$B:$F,4, ),0)</f>
        <v>2866.85</v>
      </c>
      <c r="W58" s="12">
        <f>IFERROR(VLOOKUP($A58,[1]октябрь!$B:$F,5, ),0)</f>
        <v>0</v>
      </c>
      <c r="X58" s="12">
        <f>IFERROR(VLOOKUP($A58,[1]ноябрь!$B:$F,4, ),0)</f>
        <v>2866.85</v>
      </c>
      <c r="Y58" s="12">
        <f>IFERROR(VLOOKUP($A58,[1]ноябрь!$B:$F,5, ),0)</f>
        <v>0</v>
      </c>
      <c r="Z58" s="12">
        <f>IFERROR(VLOOKUP($A58,[1]декабрь!$B:$F,4, ),0)</f>
        <v>3048.58</v>
      </c>
      <c r="AA58" s="12">
        <f>IFERROR(VLOOKUP($A58,[1]декабрь!$B:$F,5, ),0)</f>
        <v>11650</v>
      </c>
    </row>
    <row r="59" spans="1:27" x14ac:dyDescent="0.25">
      <c r="A59" s="10" t="s">
        <v>74</v>
      </c>
      <c r="B59" s="11">
        <f>IFERROR(VLOOKUP($A59,[1]январь!$B:$F,3,),0)-IFERROR(VLOOKUP($A59,[1]январь!$B:$F,2, ),0)</f>
        <v>-3601.11</v>
      </c>
      <c r="C59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-8868.94</v>
      </c>
      <c r="D59" s="12">
        <f>IFERROR(VLOOKUP($A59,[1]январь!$B:$F,4, ),0)</f>
        <v>2634.55</v>
      </c>
      <c r="E59" s="12">
        <f>IFERROR(VLOOKUP($A59,[1]январь!$B:$F,5, ),0)</f>
        <v>0</v>
      </c>
      <c r="F59" s="12">
        <f>IFERROR(VLOOKUP($A59,[1]февраль!$B:$F,4, ),0)</f>
        <v>2634.55</v>
      </c>
      <c r="G59" s="12">
        <f>IFERROR(VLOOKUP($A59,[1]февраль!$B:$F,5, ),0)</f>
        <v>0</v>
      </c>
      <c r="H59" s="12">
        <f>IFERROR(VLOOKUP($A59,[1]март!$B:$F,4, ),0)</f>
        <v>2634.55</v>
      </c>
      <c r="I59" s="12">
        <f>IFERROR(VLOOKUP($A59,[1]март!$B:$F,5, ),0)</f>
        <v>5000</v>
      </c>
      <c r="J59" s="12">
        <f>IFERROR(VLOOKUP($A59,[1]апрель!$B:$F,4, ),0)</f>
        <v>2634.55</v>
      </c>
      <c r="K59" s="12">
        <f>IFERROR(VLOOKUP($A59,[1]апрель!$B:$F,5, ),0)</f>
        <v>4990</v>
      </c>
      <c r="L59" s="12">
        <f>IFERROR(VLOOKUP($A59,[1]май!$B:$F,4, ),0)</f>
        <v>2634.55</v>
      </c>
      <c r="M59" s="12">
        <f>IFERROR(VLOOKUP($A59,[1]май!$B:$F,5, ),0)</f>
        <v>4000</v>
      </c>
      <c r="N59" s="12">
        <f>IFERROR(VLOOKUP($A59,[1]июнь!$B:$F,4, ),0)</f>
        <v>2634.55</v>
      </c>
      <c r="O59" s="12">
        <f>IFERROR(VLOOKUP($A59,[1]июнь!$B:$F,5, ),0)</f>
        <v>4900</v>
      </c>
      <c r="P59" s="12">
        <f>IFERROR(VLOOKUP($A59,[1]июль!$B:$F,4, ),0)</f>
        <v>2634.55</v>
      </c>
      <c r="Q59" s="12">
        <f>IFERROR(VLOOKUP($A59,[1]июль!$B:$F,5, ),0)</f>
        <v>3000</v>
      </c>
      <c r="R59" s="12">
        <f>IFERROR(VLOOKUP($A59,[1]август!$B:$F,4, ),0)</f>
        <v>2866.85</v>
      </c>
      <c r="S59" s="12">
        <f>IFERROR(VLOOKUP($A59,[1]август!$B:$F,5, ),0)</f>
        <v>0</v>
      </c>
      <c r="T59" s="12">
        <f>IFERROR(VLOOKUP($A59,[1]сентябрь!$B:$F,4, ),0)</f>
        <v>2866.85</v>
      </c>
      <c r="U59" s="12">
        <f>IFERROR(VLOOKUP($A59,[1]сентябрь!$B:$F,5, ),0)</f>
        <v>2900</v>
      </c>
      <c r="V59" s="12">
        <f>IFERROR(VLOOKUP($A59,[1]октябрь!$B:$F,4, ),0)</f>
        <v>2866.85</v>
      </c>
      <c r="W59" s="12">
        <f>IFERROR(VLOOKUP($A59,[1]октябрь!$B:$F,5, ),0)</f>
        <v>2900</v>
      </c>
      <c r="X59" s="12">
        <f>IFERROR(VLOOKUP($A59,[1]ноябрь!$B:$F,4, ),0)</f>
        <v>2866.85</v>
      </c>
      <c r="Y59" s="12">
        <f>IFERROR(VLOOKUP($A59,[1]ноябрь!$B:$F,5, ),0)</f>
        <v>0</v>
      </c>
      <c r="Z59" s="12">
        <f>IFERROR(VLOOKUP($A59,[1]декабрь!$B:$F,4, ),0)</f>
        <v>3048.58</v>
      </c>
      <c r="AA59" s="12">
        <f>IFERROR(VLOOKUP($A59,[1]декабрь!$B:$F,5, ),0)</f>
        <v>0</v>
      </c>
    </row>
    <row r="60" spans="1:27" x14ac:dyDescent="0.25">
      <c r="A60" s="10" t="s">
        <v>75</v>
      </c>
      <c r="B60" s="11">
        <f>IFERROR(VLOOKUP($A60,[1]январь!$B:$F,3,),0)-IFERROR(VLOOKUP($A60,[1]январь!$B:$F,2, ),0)</f>
        <v>0</v>
      </c>
      <c r="C60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0</v>
      </c>
      <c r="D60" s="12">
        <f>IFERROR(VLOOKUP($A60,[1]январь!$B:$F,4, ),0)</f>
        <v>0</v>
      </c>
      <c r="E60" s="12">
        <f>IFERROR(VLOOKUP($A60,[1]январь!$B:$F,5, ),0)</f>
        <v>0</v>
      </c>
      <c r="F60" s="12">
        <f>IFERROR(VLOOKUP($A60,[1]февраль!$B:$F,4, ),0)</f>
        <v>0</v>
      </c>
      <c r="G60" s="12">
        <f>IFERROR(VLOOKUP($A60,[1]февраль!$B:$F,5, ),0)</f>
        <v>0</v>
      </c>
      <c r="H60" s="12">
        <f>IFERROR(VLOOKUP($A60,[1]март!$B:$F,4, ),0)</f>
        <v>0</v>
      </c>
      <c r="I60" s="12">
        <f>IFERROR(VLOOKUP($A60,[1]март!$B:$F,5, ),0)</f>
        <v>0</v>
      </c>
      <c r="J60" s="12">
        <f>IFERROR(VLOOKUP($A60,[1]апрель!$B:$F,4, ),0)</f>
        <v>0</v>
      </c>
      <c r="K60" s="12">
        <f>IFERROR(VLOOKUP($A60,[1]апрель!$B:$F,5, ),0)</f>
        <v>0</v>
      </c>
      <c r="L60" s="12">
        <f>IFERROR(VLOOKUP($A60,[1]май!$B:$F,4, ),0)</f>
        <v>0</v>
      </c>
      <c r="M60" s="12">
        <f>IFERROR(VLOOKUP($A60,[1]май!$B:$F,5, ),0)</f>
        <v>0</v>
      </c>
      <c r="N60" s="12">
        <f>IFERROR(VLOOKUP($A60,[1]июнь!$B:$F,4, ),0)</f>
        <v>0</v>
      </c>
      <c r="O60" s="12">
        <f>IFERROR(VLOOKUP($A60,[1]июнь!$B:$F,5, ),0)</f>
        <v>0</v>
      </c>
      <c r="P60" s="12">
        <f>IFERROR(VLOOKUP($A60,[1]июль!$B:$F,4, ),0)</f>
        <v>0</v>
      </c>
      <c r="Q60" s="12">
        <f>IFERROR(VLOOKUP($A60,[1]июль!$B:$F,5, ),0)</f>
        <v>0</v>
      </c>
      <c r="R60" s="12">
        <f>IFERROR(VLOOKUP($A60,[1]август!$B:$F,4, ),0)</f>
        <v>0</v>
      </c>
      <c r="S60" s="12">
        <f>IFERROR(VLOOKUP($A60,[1]август!$B:$F,5, ),0)</f>
        <v>0</v>
      </c>
      <c r="T60" s="12">
        <f>IFERROR(VLOOKUP($A60,[1]сентябрь!$B:$F,4, ),0)</f>
        <v>0</v>
      </c>
      <c r="U60" s="12">
        <f>IFERROR(VLOOKUP($A60,[1]сентябрь!$B:$F,5, ),0)</f>
        <v>0</v>
      </c>
      <c r="V60" s="12">
        <f>IFERROR(VLOOKUP($A60,[1]октябрь!$B:$F,4, ),0)</f>
        <v>0</v>
      </c>
      <c r="W60" s="12">
        <f>IFERROR(VLOOKUP($A60,[1]октябрь!$B:$F,5, ),0)</f>
        <v>0</v>
      </c>
      <c r="X60" s="12">
        <f>IFERROR(VLOOKUP($A60,[1]ноябрь!$B:$F,4, ),0)</f>
        <v>0</v>
      </c>
      <c r="Y60" s="12">
        <f>IFERROR(VLOOKUP($A60,[1]ноябрь!$B:$F,5, ),0)</f>
        <v>0</v>
      </c>
      <c r="Z60" s="12">
        <f>IFERROR(VLOOKUP($A60,[1]декабрь!$B:$F,4, ),0)</f>
        <v>0</v>
      </c>
      <c r="AA60" s="12">
        <f>IFERROR(VLOOKUP($A60,[1]декабрь!$B:$F,5, ),0)</f>
        <v>0</v>
      </c>
    </row>
    <row r="61" spans="1:27" x14ac:dyDescent="0.25">
      <c r="A61" s="10" t="s">
        <v>76</v>
      </c>
      <c r="B61" s="11">
        <f>IFERROR(VLOOKUP($A61,[1]январь!$B:$F,3,),0)-IFERROR(VLOOKUP($A61,[1]январь!$B:$F,2, ),0)</f>
        <v>-0.86</v>
      </c>
      <c r="C61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-7958.6900000000023</v>
      </c>
      <c r="D61" s="12">
        <f>IFERROR(VLOOKUP($A61,[1]январь!$B:$F,4, ),0)</f>
        <v>2634.55</v>
      </c>
      <c r="E61" s="12">
        <f>IFERROR(VLOOKUP($A61,[1]январь!$B:$F,5, ),0)</f>
        <v>0</v>
      </c>
      <c r="F61" s="12">
        <f>IFERROR(VLOOKUP($A61,[1]февраль!$B:$F,4, ),0)</f>
        <v>2634.55</v>
      </c>
      <c r="G61" s="12">
        <f>IFERROR(VLOOKUP($A61,[1]февраль!$B:$F,5, ),0)</f>
        <v>5500</v>
      </c>
      <c r="H61" s="12">
        <f>IFERROR(VLOOKUP($A61,[1]март!$B:$F,4, ),0)</f>
        <v>2634.55</v>
      </c>
      <c r="I61" s="12">
        <f>IFERROR(VLOOKUP($A61,[1]март!$B:$F,5, ),0)</f>
        <v>0</v>
      </c>
      <c r="J61" s="12">
        <f>IFERROR(VLOOKUP($A61,[1]апрель!$B:$F,4, ),0)</f>
        <v>2634.55</v>
      </c>
      <c r="K61" s="12">
        <f>IFERROR(VLOOKUP($A61,[1]апрель!$B:$F,5, ),0)</f>
        <v>2500</v>
      </c>
      <c r="L61" s="12">
        <f>IFERROR(VLOOKUP($A61,[1]май!$B:$F,4, ),0)</f>
        <v>2634.55</v>
      </c>
      <c r="M61" s="12">
        <f>IFERROR(VLOOKUP($A61,[1]май!$B:$F,5, ),0)</f>
        <v>0</v>
      </c>
      <c r="N61" s="12">
        <f>IFERROR(VLOOKUP($A61,[1]июнь!$B:$F,4, ),0)</f>
        <v>2634.55</v>
      </c>
      <c r="O61" s="12">
        <f>IFERROR(VLOOKUP($A61,[1]июнь!$B:$F,5, ),0)</f>
        <v>0</v>
      </c>
      <c r="P61" s="12">
        <f>IFERROR(VLOOKUP($A61,[1]июль!$B:$F,4, ),0)</f>
        <v>2634.55</v>
      </c>
      <c r="Q61" s="12">
        <f>IFERROR(VLOOKUP($A61,[1]июль!$B:$F,5, ),0)</f>
        <v>0</v>
      </c>
      <c r="R61" s="12">
        <f>IFERROR(VLOOKUP($A61,[1]август!$B:$F,4, ),0)</f>
        <v>2866.85</v>
      </c>
      <c r="S61" s="12">
        <f>IFERROR(VLOOKUP($A61,[1]август!$B:$F,5, ),0)</f>
        <v>0</v>
      </c>
      <c r="T61" s="12">
        <f>IFERROR(VLOOKUP($A61,[1]сентябрь!$B:$F,4, ),0)</f>
        <v>2866.85</v>
      </c>
      <c r="U61" s="12">
        <f>IFERROR(VLOOKUP($A61,[1]сентябрь!$B:$F,5, ),0)</f>
        <v>17000</v>
      </c>
      <c r="V61" s="12">
        <f>IFERROR(VLOOKUP($A61,[1]октябрь!$B:$F,4, ),0)</f>
        <v>2866.85</v>
      </c>
      <c r="W61" s="12">
        <f>IFERROR(VLOOKUP($A61,[1]октябрь!$B:$F,5, ),0)</f>
        <v>0</v>
      </c>
      <c r="X61" s="12">
        <f>IFERROR(VLOOKUP($A61,[1]ноябрь!$B:$F,4, ),0)</f>
        <v>2866.85</v>
      </c>
      <c r="Y61" s="12">
        <f>IFERROR(VLOOKUP($A61,[1]ноябрь!$B:$F,5, ),0)</f>
        <v>0</v>
      </c>
      <c r="Z61" s="12">
        <f>IFERROR(VLOOKUP($A61,[1]декабрь!$B:$F,4, ),0)</f>
        <v>3048.58</v>
      </c>
      <c r="AA61" s="12">
        <f>IFERROR(VLOOKUP($A61,[1]декабрь!$B:$F,5, ),0)</f>
        <v>0</v>
      </c>
    </row>
    <row r="62" spans="1:27" x14ac:dyDescent="0.25">
      <c r="A62" s="10" t="s">
        <v>77</v>
      </c>
      <c r="B62" s="11">
        <f>IFERROR(VLOOKUP($A62,[1]январь!$B:$F,3,),0)-IFERROR(VLOOKUP($A62,[1]январь!$B:$F,2, ),0)</f>
        <v>159.54</v>
      </c>
      <c r="C62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-3048.2899999999991</v>
      </c>
      <c r="D62" s="12">
        <f>IFERROR(VLOOKUP($A62,[1]январь!$B:$F,4, ),0)</f>
        <v>2634.55</v>
      </c>
      <c r="E62" s="12">
        <f>IFERROR(VLOOKUP($A62,[1]январь!$B:$F,5, ),0)</f>
        <v>2635</v>
      </c>
      <c r="F62" s="12">
        <f>IFERROR(VLOOKUP($A62,[1]февраль!$B:$F,4, ),0)</f>
        <v>2634.55</v>
      </c>
      <c r="G62" s="12">
        <f>IFERROR(VLOOKUP($A62,[1]февраль!$B:$F,5, ),0)</f>
        <v>2635</v>
      </c>
      <c r="H62" s="12">
        <f>IFERROR(VLOOKUP($A62,[1]март!$B:$F,4, ),0)</f>
        <v>2634.55</v>
      </c>
      <c r="I62" s="12">
        <f>IFERROR(VLOOKUP($A62,[1]март!$B:$F,5, ),0)</f>
        <v>2635</v>
      </c>
      <c r="J62" s="12">
        <f>IFERROR(VLOOKUP($A62,[1]апрель!$B:$F,4, ),0)</f>
        <v>2634.55</v>
      </c>
      <c r="K62" s="12">
        <f>IFERROR(VLOOKUP($A62,[1]апрель!$B:$F,5, ),0)</f>
        <v>2635</v>
      </c>
      <c r="L62" s="12">
        <f>IFERROR(VLOOKUP($A62,[1]май!$B:$F,4, ),0)</f>
        <v>2634.55</v>
      </c>
      <c r="M62" s="12">
        <f>IFERROR(VLOOKUP($A62,[1]май!$B:$F,5, ),0)</f>
        <v>2635</v>
      </c>
      <c r="N62" s="12">
        <f>IFERROR(VLOOKUP($A62,[1]июнь!$B:$F,4, ),0)</f>
        <v>2634.55</v>
      </c>
      <c r="O62" s="12">
        <f>IFERROR(VLOOKUP($A62,[1]июнь!$B:$F,5, ),0)</f>
        <v>0</v>
      </c>
      <c r="P62" s="12">
        <f>IFERROR(VLOOKUP($A62,[1]июль!$B:$F,4, ),0)</f>
        <v>2634.55</v>
      </c>
      <c r="Q62" s="12">
        <f>IFERROR(VLOOKUP($A62,[1]июль!$B:$F,5, ),0)</f>
        <v>0</v>
      </c>
      <c r="R62" s="12">
        <f>IFERROR(VLOOKUP($A62,[1]август!$B:$F,4, ),0)</f>
        <v>2866.85</v>
      </c>
      <c r="S62" s="12">
        <f>IFERROR(VLOOKUP($A62,[1]август!$B:$F,5, ),0)</f>
        <v>0</v>
      </c>
      <c r="T62" s="12">
        <f>IFERROR(VLOOKUP($A62,[1]сентябрь!$B:$F,4, ),0)</f>
        <v>2866.85</v>
      </c>
      <c r="U62" s="12">
        <f>IFERROR(VLOOKUP($A62,[1]сентябрь!$B:$F,5, ),0)</f>
        <v>0</v>
      </c>
      <c r="V62" s="12">
        <f>IFERROR(VLOOKUP($A62,[1]октябрь!$B:$F,4, ),0)</f>
        <v>2866.85</v>
      </c>
      <c r="W62" s="12">
        <f>IFERROR(VLOOKUP($A62,[1]октябрь!$B:$F,5, ),0)</f>
        <v>11600</v>
      </c>
      <c r="X62" s="12">
        <f>IFERROR(VLOOKUP($A62,[1]ноябрь!$B:$F,4, ),0)</f>
        <v>2866.85</v>
      </c>
      <c r="Y62" s="12">
        <f>IFERROR(VLOOKUP($A62,[1]ноябрь!$B:$F,5, ),0)</f>
        <v>4975</v>
      </c>
      <c r="Z62" s="12">
        <f>IFERROR(VLOOKUP($A62,[1]декабрь!$B:$F,4, ),0)</f>
        <v>3048.58</v>
      </c>
      <c r="AA62" s="12">
        <f>IFERROR(VLOOKUP($A62,[1]декабрь!$B:$F,5, ),0)</f>
        <v>0</v>
      </c>
    </row>
    <row r="63" spans="1:27" x14ac:dyDescent="0.25">
      <c r="A63" s="10" t="s">
        <v>78</v>
      </c>
      <c r="B63" s="11">
        <f>IFERROR(VLOOKUP($A63,[1]январь!$B:$F,3,),0)-IFERROR(VLOOKUP($A63,[1]январь!$B:$F,2, ),0)</f>
        <v>-21076.36</v>
      </c>
      <c r="C63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-54034.19</v>
      </c>
      <c r="D63" s="12">
        <f>IFERROR(VLOOKUP($A63,[1]январь!$B:$F,4, ),0)</f>
        <v>2634.55</v>
      </c>
      <c r="E63" s="12">
        <f>IFERROR(VLOOKUP($A63,[1]январь!$B:$F,5, ),0)</f>
        <v>0</v>
      </c>
      <c r="F63" s="12">
        <f>IFERROR(VLOOKUP($A63,[1]февраль!$B:$F,4, ),0)</f>
        <v>2634.55</v>
      </c>
      <c r="G63" s="12">
        <f>IFERROR(VLOOKUP($A63,[1]февраль!$B:$F,5, ),0)</f>
        <v>0</v>
      </c>
      <c r="H63" s="12">
        <f>IFERROR(VLOOKUP($A63,[1]март!$B:$F,4, ),0)</f>
        <v>2634.55</v>
      </c>
      <c r="I63" s="12">
        <f>IFERROR(VLOOKUP($A63,[1]март!$B:$F,5, ),0)</f>
        <v>0</v>
      </c>
      <c r="J63" s="12">
        <f>IFERROR(VLOOKUP($A63,[1]апрель!$B:$F,4, ),0)</f>
        <v>2634.55</v>
      </c>
      <c r="K63" s="12">
        <f>IFERROR(VLOOKUP($A63,[1]апрель!$B:$F,5, ),0)</f>
        <v>0</v>
      </c>
      <c r="L63" s="12">
        <f>IFERROR(VLOOKUP($A63,[1]май!$B:$F,4, ),0)</f>
        <v>2634.55</v>
      </c>
      <c r="M63" s="12">
        <f>IFERROR(VLOOKUP($A63,[1]май!$B:$F,5, ),0)</f>
        <v>0</v>
      </c>
      <c r="N63" s="12">
        <f>IFERROR(VLOOKUP($A63,[1]июнь!$B:$F,4, ),0)</f>
        <v>2634.55</v>
      </c>
      <c r="O63" s="12">
        <f>IFERROR(VLOOKUP($A63,[1]июнь!$B:$F,5, ),0)</f>
        <v>0</v>
      </c>
      <c r="P63" s="12">
        <f>IFERROR(VLOOKUP($A63,[1]июль!$B:$F,4, ),0)</f>
        <v>2634.55</v>
      </c>
      <c r="Q63" s="12">
        <f>IFERROR(VLOOKUP($A63,[1]июль!$B:$F,5, ),0)</f>
        <v>0</v>
      </c>
      <c r="R63" s="12">
        <f>IFERROR(VLOOKUP($A63,[1]август!$B:$F,4, ),0)</f>
        <v>2866.85</v>
      </c>
      <c r="S63" s="12">
        <f>IFERROR(VLOOKUP($A63,[1]август!$B:$F,5, ),0)</f>
        <v>0</v>
      </c>
      <c r="T63" s="12">
        <f>IFERROR(VLOOKUP($A63,[1]сентябрь!$B:$F,4, ),0)</f>
        <v>2866.85</v>
      </c>
      <c r="U63" s="12">
        <f>IFERROR(VLOOKUP($A63,[1]сентябрь!$B:$F,5, ),0)</f>
        <v>0</v>
      </c>
      <c r="V63" s="12">
        <f>IFERROR(VLOOKUP($A63,[1]октябрь!$B:$F,4, ),0)</f>
        <v>2866.85</v>
      </c>
      <c r="W63" s="12">
        <f>IFERROR(VLOOKUP($A63,[1]октябрь!$B:$F,5, ),0)</f>
        <v>0</v>
      </c>
      <c r="X63" s="12">
        <f>IFERROR(VLOOKUP($A63,[1]ноябрь!$B:$F,4, ),0)</f>
        <v>2866.85</v>
      </c>
      <c r="Y63" s="12">
        <f>IFERROR(VLOOKUP($A63,[1]ноябрь!$B:$F,5, ),0)</f>
        <v>0</v>
      </c>
      <c r="Z63" s="12">
        <f>IFERROR(VLOOKUP($A63,[1]декабрь!$B:$F,4, ),0)</f>
        <v>3048.58</v>
      </c>
      <c r="AA63" s="12">
        <f>IFERROR(VLOOKUP($A63,[1]декабрь!$B:$F,5, ),0)</f>
        <v>0</v>
      </c>
    </row>
    <row r="64" spans="1:27" x14ac:dyDescent="0.25">
      <c r="A64" s="10" t="s">
        <v>79</v>
      </c>
      <c r="B64" s="11">
        <f>IFERROR(VLOOKUP($A64,[1]январь!$B:$F,3,),0)-IFERROR(VLOOKUP($A64,[1]январь!$B:$F,2, ),0)</f>
        <v>-829.36</v>
      </c>
      <c r="C64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-24787.19</v>
      </c>
      <c r="D64" s="12">
        <f>IFERROR(VLOOKUP($A64,[1]январь!$B:$F,4, ),0)</f>
        <v>2634.55</v>
      </c>
      <c r="E64" s="12">
        <f>IFERROR(VLOOKUP($A64,[1]январь!$B:$F,5, ),0)</f>
        <v>0</v>
      </c>
      <c r="F64" s="12">
        <f>IFERROR(VLOOKUP($A64,[1]февраль!$B:$F,4, ),0)</f>
        <v>2634.55</v>
      </c>
      <c r="G64" s="12">
        <f>IFERROR(VLOOKUP($A64,[1]февраль!$B:$F,5, ),0)</f>
        <v>0</v>
      </c>
      <c r="H64" s="12">
        <f>IFERROR(VLOOKUP($A64,[1]март!$B:$F,4, ),0)</f>
        <v>2634.55</v>
      </c>
      <c r="I64" s="12">
        <f>IFERROR(VLOOKUP($A64,[1]март!$B:$F,5, ),0)</f>
        <v>9000</v>
      </c>
      <c r="J64" s="12">
        <f>IFERROR(VLOOKUP($A64,[1]апрель!$B:$F,4, ),0)</f>
        <v>2634.55</v>
      </c>
      <c r="K64" s="12">
        <f>IFERROR(VLOOKUP($A64,[1]апрель!$B:$F,5, ),0)</f>
        <v>0</v>
      </c>
      <c r="L64" s="12">
        <f>IFERROR(VLOOKUP($A64,[1]май!$B:$F,4, ),0)</f>
        <v>2634.55</v>
      </c>
      <c r="M64" s="12">
        <f>IFERROR(VLOOKUP($A64,[1]май!$B:$F,5, ),0)</f>
        <v>0</v>
      </c>
      <c r="N64" s="12">
        <f>IFERROR(VLOOKUP($A64,[1]июнь!$B:$F,4, ),0)</f>
        <v>2634.55</v>
      </c>
      <c r="O64" s="12">
        <f>IFERROR(VLOOKUP($A64,[1]июнь!$B:$F,5, ),0)</f>
        <v>0</v>
      </c>
      <c r="P64" s="12">
        <f>IFERROR(VLOOKUP($A64,[1]июль!$B:$F,4, ),0)</f>
        <v>2634.55</v>
      </c>
      <c r="Q64" s="12">
        <f>IFERROR(VLOOKUP($A64,[1]июль!$B:$F,5, ),0)</f>
        <v>0</v>
      </c>
      <c r="R64" s="12">
        <f>IFERROR(VLOOKUP($A64,[1]август!$B:$F,4, ),0)</f>
        <v>2866.85</v>
      </c>
      <c r="S64" s="12">
        <f>IFERROR(VLOOKUP($A64,[1]август!$B:$F,5, ),0)</f>
        <v>0</v>
      </c>
      <c r="T64" s="12">
        <f>IFERROR(VLOOKUP($A64,[1]сентябрь!$B:$F,4, ),0)</f>
        <v>2866.85</v>
      </c>
      <c r="U64" s="12">
        <f>IFERROR(VLOOKUP($A64,[1]сентябрь!$B:$F,5, ),0)</f>
        <v>0</v>
      </c>
      <c r="V64" s="12">
        <f>IFERROR(VLOOKUP($A64,[1]октябрь!$B:$F,4, ),0)</f>
        <v>2866.85</v>
      </c>
      <c r="W64" s="12">
        <f>IFERROR(VLOOKUP($A64,[1]октябрь!$B:$F,5, ),0)</f>
        <v>0</v>
      </c>
      <c r="X64" s="12">
        <f>IFERROR(VLOOKUP($A64,[1]ноябрь!$B:$F,4, ),0)</f>
        <v>2866.85</v>
      </c>
      <c r="Y64" s="12">
        <f>IFERROR(VLOOKUP($A64,[1]ноябрь!$B:$F,5, ),0)</f>
        <v>0</v>
      </c>
      <c r="Z64" s="12">
        <f>IFERROR(VLOOKUP($A64,[1]декабрь!$B:$F,4, ),0)</f>
        <v>3048.58</v>
      </c>
      <c r="AA64" s="12">
        <f>IFERROR(VLOOKUP($A64,[1]декабрь!$B:$F,5, ),0)</f>
        <v>0</v>
      </c>
    </row>
    <row r="65" spans="1:27" x14ac:dyDescent="0.25">
      <c r="A65" s="10" t="s">
        <v>80</v>
      </c>
      <c r="B65" s="11">
        <f>IFERROR(VLOOKUP($A65,[1]январь!$B:$F,3,),0)-IFERROR(VLOOKUP($A65,[1]январь!$B:$F,2, ),0)</f>
        <v>0</v>
      </c>
      <c r="C65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0</v>
      </c>
      <c r="D65" s="12">
        <f>IFERROR(VLOOKUP($A65,[1]январь!$B:$F,4, ),0)</f>
        <v>2634.55</v>
      </c>
      <c r="E65" s="12">
        <f>IFERROR(VLOOKUP($A65,[1]январь!$B:$F,5, ),0)</f>
        <v>2634.55</v>
      </c>
      <c r="F65" s="12">
        <f>IFERROR(VLOOKUP($A65,[1]февраль!$B:$F,4, ),0)</f>
        <v>2634.55</v>
      </c>
      <c r="G65" s="12">
        <f>IFERROR(VLOOKUP($A65,[1]февраль!$B:$F,5, ),0)</f>
        <v>2634.55</v>
      </c>
      <c r="H65" s="12">
        <f>IFERROR(VLOOKUP($A65,[1]март!$B:$F,4, ),0)</f>
        <v>2634.55</v>
      </c>
      <c r="I65" s="12">
        <f>IFERROR(VLOOKUP($A65,[1]март!$B:$F,5, ),0)</f>
        <v>2634.55</v>
      </c>
      <c r="J65" s="12">
        <f>IFERROR(VLOOKUP($A65,[1]апрель!$B:$F,4, ),0)</f>
        <v>2634.55</v>
      </c>
      <c r="K65" s="12">
        <f>IFERROR(VLOOKUP($A65,[1]апрель!$B:$F,5, ),0)</f>
        <v>2634.55</v>
      </c>
      <c r="L65" s="12">
        <f>IFERROR(VLOOKUP($A65,[1]май!$B:$F,4, ),0)</f>
        <v>2634.55</v>
      </c>
      <c r="M65" s="12">
        <f>IFERROR(VLOOKUP($A65,[1]май!$B:$F,5, ),0)</f>
        <v>2634.55</v>
      </c>
      <c r="N65" s="12">
        <f>IFERROR(VLOOKUP($A65,[1]июнь!$B:$F,4, ),0)</f>
        <v>2634.55</v>
      </c>
      <c r="O65" s="12">
        <f>IFERROR(VLOOKUP($A65,[1]июнь!$B:$F,5, ),0)</f>
        <v>2634.55</v>
      </c>
      <c r="P65" s="12">
        <f>IFERROR(VLOOKUP($A65,[1]июль!$B:$F,4, ),0)</f>
        <v>2634.55</v>
      </c>
      <c r="Q65" s="12">
        <f>IFERROR(VLOOKUP($A65,[1]июль!$B:$F,5, ),0)</f>
        <v>2634.55</v>
      </c>
      <c r="R65" s="12">
        <f>IFERROR(VLOOKUP($A65,[1]август!$B:$F,4, ),0)</f>
        <v>2866.85</v>
      </c>
      <c r="S65" s="12">
        <f>IFERROR(VLOOKUP($A65,[1]август!$B:$F,5, ),0)</f>
        <v>2634.55</v>
      </c>
      <c r="T65" s="12">
        <f>IFERROR(VLOOKUP($A65,[1]сентябрь!$B:$F,4, ),0)</f>
        <v>2866.85</v>
      </c>
      <c r="U65" s="12">
        <f>IFERROR(VLOOKUP($A65,[1]сентябрь!$B:$F,5, ),0)</f>
        <v>3099.15</v>
      </c>
      <c r="V65" s="12">
        <f>IFERROR(VLOOKUP($A65,[1]октябрь!$B:$F,4, ),0)</f>
        <v>2866.85</v>
      </c>
      <c r="W65" s="12">
        <f>IFERROR(VLOOKUP($A65,[1]октябрь!$B:$F,5, ),0)</f>
        <v>2866.85</v>
      </c>
      <c r="X65" s="12">
        <f>IFERROR(VLOOKUP($A65,[1]ноябрь!$B:$F,4, ),0)</f>
        <v>2866.85</v>
      </c>
      <c r="Y65" s="12">
        <f>IFERROR(VLOOKUP($A65,[1]ноябрь!$B:$F,5, ),0)</f>
        <v>2866.85</v>
      </c>
      <c r="Z65" s="12">
        <f>IFERROR(VLOOKUP($A65,[1]декабрь!$B:$F,4, ),0)</f>
        <v>3048.58</v>
      </c>
      <c r="AA65" s="12">
        <f>IFERROR(VLOOKUP($A65,[1]декабрь!$B:$F,5, ),0)</f>
        <v>3048.58</v>
      </c>
    </row>
    <row r="66" spans="1:27" x14ac:dyDescent="0.25">
      <c r="A66" s="10" t="s">
        <v>81</v>
      </c>
      <c r="B66" s="11">
        <f>IFERROR(VLOOKUP($A66,[1]январь!$B:$F,3,),0)-IFERROR(VLOOKUP($A66,[1]январь!$B:$F,2, ),0)</f>
        <v>-5269.1</v>
      </c>
      <c r="C66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-38226.93</v>
      </c>
      <c r="D66" s="12">
        <f>IFERROR(VLOOKUP($A66,[1]январь!$B:$F,4, ),0)</f>
        <v>2634.55</v>
      </c>
      <c r="E66" s="12">
        <f>IFERROR(VLOOKUP($A66,[1]январь!$B:$F,5, ),0)</f>
        <v>0</v>
      </c>
      <c r="F66" s="12">
        <f>IFERROR(VLOOKUP($A66,[1]февраль!$B:$F,4, ),0)</f>
        <v>2634.55</v>
      </c>
      <c r="G66" s="12">
        <f>IFERROR(VLOOKUP($A66,[1]февраль!$B:$F,5, ),0)</f>
        <v>0</v>
      </c>
      <c r="H66" s="12">
        <f>IFERROR(VLOOKUP($A66,[1]март!$B:$F,4, ),0)</f>
        <v>2634.55</v>
      </c>
      <c r="I66" s="12">
        <f>IFERROR(VLOOKUP($A66,[1]март!$B:$F,5, ),0)</f>
        <v>0</v>
      </c>
      <c r="J66" s="12">
        <f>IFERROR(VLOOKUP($A66,[1]апрель!$B:$F,4, ),0)</f>
        <v>2634.55</v>
      </c>
      <c r="K66" s="12">
        <f>IFERROR(VLOOKUP($A66,[1]апрель!$B:$F,5, ),0)</f>
        <v>0</v>
      </c>
      <c r="L66" s="12">
        <f>IFERROR(VLOOKUP($A66,[1]май!$B:$F,4, ),0)</f>
        <v>2634.55</v>
      </c>
      <c r="M66" s="12">
        <f>IFERROR(VLOOKUP($A66,[1]май!$B:$F,5, ),0)</f>
        <v>0</v>
      </c>
      <c r="N66" s="12">
        <f>IFERROR(VLOOKUP($A66,[1]июнь!$B:$F,4, ),0)</f>
        <v>2634.55</v>
      </c>
      <c r="O66" s="12">
        <f>IFERROR(VLOOKUP($A66,[1]июнь!$B:$F,5, ),0)</f>
        <v>0</v>
      </c>
      <c r="P66" s="12">
        <f>IFERROR(VLOOKUP($A66,[1]июль!$B:$F,4, ),0)</f>
        <v>2634.55</v>
      </c>
      <c r="Q66" s="12">
        <f>IFERROR(VLOOKUP($A66,[1]июль!$B:$F,5, ),0)</f>
        <v>0</v>
      </c>
      <c r="R66" s="12">
        <f>IFERROR(VLOOKUP($A66,[1]август!$B:$F,4, ),0)</f>
        <v>2866.85</v>
      </c>
      <c r="S66" s="12">
        <f>IFERROR(VLOOKUP($A66,[1]август!$B:$F,5, ),0)</f>
        <v>0</v>
      </c>
      <c r="T66" s="12">
        <f>IFERROR(VLOOKUP($A66,[1]сентябрь!$B:$F,4, ),0)</f>
        <v>2866.85</v>
      </c>
      <c r="U66" s="12">
        <f>IFERROR(VLOOKUP($A66,[1]сентябрь!$B:$F,5, ),0)</f>
        <v>0</v>
      </c>
      <c r="V66" s="12">
        <f>IFERROR(VLOOKUP($A66,[1]октябрь!$B:$F,4, ),0)</f>
        <v>2866.85</v>
      </c>
      <c r="W66" s="12">
        <f>IFERROR(VLOOKUP($A66,[1]октябрь!$B:$F,5, ),0)</f>
        <v>0</v>
      </c>
      <c r="X66" s="12">
        <f>IFERROR(VLOOKUP($A66,[1]ноябрь!$B:$F,4, ),0)</f>
        <v>2866.85</v>
      </c>
      <c r="Y66" s="12">
        <f>IFERROR(VLOOKUP($A66,[1]ноябрь!$B:$F,5, ),0)</f>
        <v>0</v>
      </c>
      <c r="Z66" s="12">
        <f>IFERROR(VLOOKUP($A66,[1]декабрь!$B:$F,4, ),0)</f>
        <v>3048.58</v>
      </c>
      <c r="AA66" s="12">
        <f>IFERROR(VLOOKUP($A66,[1]декабрь!$B:$F,5, ),0)</f>
        <v>0</v>
      </c>
    </row>
    <row r="67" spans="1:27" x14ac:dyDescent="0.25">
      <c r="A67" s="10" t="s">
        <v>82</v>
      </c>
      <c r="B67" s="11">
        <f>IFERROR(VLOOKUP($A67,[1]январь!$B:$F,3,),0)-IFERROR(VLOOKUP($A67,[1]январь!$B:$F,2, ),0)</f>
        <v>0</v>
      </c>
      <c r="C67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-232.30000000000291</v>
      </c>
      <c r="D67" s="12">
        <f>IFERROR(VLOOKUP($A67,[1]январь!$B:$F,4, ),0)</f>
        <v>2634.55</v>
      </c>
      <c r="E67" s="12">
        <f>IFERROR(VLOOKUP($A67,[1]январь!$B:$F,5, ),0)</f>
        <v>2634.55</v>
      </c>
      <c r="F67" s="12">
        <f>IFERROR(VLOOKUP($A67,[1]февраль!$B:$F,4, ),0)</f>
        <v>2634.55</v>
      </c>
      <c r="G67" s="12">
        <f>IFERROR(VLOOKUP($A67,[1]февраль!$B:$F,5, ),0)</f>
        <v>2634.55</v>
      </c>
      <c r="H67" s="12">
        <f>IFERROR(VLOOKUP($A67,[1]март!$B:$F,4, ),0)</f>
        <v>2634.55</v>
      </c>
      <c r="I67" s="12">
        <f>IFERROR(VLOOKUP($A67,[1]март!$B:$F,5, ),0)</f>
        <v>2634.55</v>
      </c>
      <c r="J67" s="12">
        <f>IFERROR(VLOOKUP($A67,[1]апрель!$B:$F,4, ),0)</f>
        <v>2634.55</v>
      </c>
      <c r="K67" s="12">
        <f>IFERROR(VLOOKUP($A67,[1]апрель!$B:$F,5, ),0)</f>
        <v>2634.55</v>
      </c>
      <c r="L67" s="12">
        <f>IFERROR(VLOOKUP($A67,[1]май!$B:$F,4, ),0)</f>
        <v>2634.55</v>
      </c>
      <c r="M67" s="12">
        <f>IFERROR(VLOOKUP($A67,[1]май!$B:$F,5, ),0)</f>
        <v>2634.55</v>
      </c>
      <c r="N67" s="12">
        <f>IFERROR(VLOOKUP($A67,[1]июнь!$B:$F,4, ),0)</f>
        <v>2634.55</v>
      </c>
      <c r="O67" s="12">
        <f>IFERROR(VLOOKUP($A67,[1]июнь!$B:$F,5, ),0)</f>
        <v>2634.55</v>
      </c>
      <c r="P67" s="12">
        <f>IFERROR(VLOOKUP($A67,[1]июль!$B:$F,4, ),0)</f>
        <v>2634.55</v>
      </c>
      <c r="Q67" s="12">
        <f>IFERROR(VLOOKUP($A67,[1]июль!$B:$F,5, ),0)</f>
        <v>2634.55</v>
      </c>
      <c r="R67" s="12">
        <f>IFERROR(VLOOKUP($A67,[1]август!$B:$F,4, ),0)</f>
        <v>2866.85</v>
      </c>
      <c r="S67" s="12">
        <f>IFERROR(VLOOKUP($A67,[1]август!$B:$F,5, ),0)</f>
        <v>2634.55</v>
      </c>
      <c r="T67" s="12">
        <f>IFERROR(VLOOKUP($A67,[1]сентябрь!$B:$F,4, ),0)</f>
        <v>2866.85</v>
      </c>
      <c r="U67" s="12">
        <f>IFERROR(VLOOKUP($A67,[1]сентябрь!$B:$F,5, ),0)</f>
        <v>2866.85</v>
      </c>
      <c r="V67" s="12">
        <f>IFERROR(VLOOKUP($A67,[1]октябрь!$B:$F,4, ),0)</f>
        <v>2866.85</v>
      </c>
      <c r="W67" s="12">
        <f>IFERROR(VLOOKUP($A67,[1]октябрь!$B:$F,5, ),0)</f>
        <v>2866.85</v>
      </c>
      <c r="X67" s="12">
        <f>IFERROR(VLOOKUP($A67,[1]ноябрь!$B:$F,4, ),0)</f>
        <v>2866.85</v>
      </c>
      <c r="Y67" s="12">
        <f>IFERROR(VLOOKUP($A67,[1]ноябрь!$B:$F,5, ),0)</f>
        <v>2866.85</v>
      </c>
      <c r="Z67" s="12">
        <f>IFERROR(VLOOKUP($A67,[1]декабрь!$B:$F,4, ),0)</f>
        <v>3048.58</v>
      </c>
      <c r="AA67" s="12">
        <f>IFERROR(VLOOKUP($A67,[1]декабрь!$B:$F,5, ),0)</f>
        <v>3048.58</v>
      </c>
    </row>
    <row r="68" spans="1:27" x14ac:dyDescent="0.25">
      <c r="A68" s="10" t="s">
        <v>83</v>
      </c>
      <c r="B68" s="11">
        <f>IFERROR(VLOOKUP($A68,[1]январь!$B:$F,3,),0)-IFERROR(VLOOKUP($A68,[1]январь!$B:$F,2, ),0)</f>
        <v>3847.34</v>
      </c>
      <c r="C68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-8110.4900000000052</v>
      </c>
      <c r="D68" s="12">
        <f>IFERROR(VLOOKUP($A68,[1]январь!$B:$F,4, ),0)</f>
        <v>2634.55</v>
      </c>
      <c r="E68" s="12">
        <f>IFERROR(VLOOKUP($A68,[1]январь!$B:$F,5, ),0)</f>
        <v>0</v>
      </c>
      <c r="F68" s="12">
        <f>IFERROR(VLOOKUP($A68,[1]февраль!$B:$F,4, ),0)</f>
        <v>2634.55</v>
      </c>
      <c r="G68" s="12">
        <f>IFERROR(VLOOKUP($A68,[1]февраль!$B:$F,5, ),0)</f>
        <v>5000</v>
      </c>
      <c r="H68" s="12">
        <f>IFERROR(VLOOKUP($A68,[1]март!$B:$F,4, ),0)</f>
        <v>2634.55</v>
      </c>
      <c r="I68" s="12">
        <f>IFERROR(VLOOKUP($A68,[1]март!$B:$F,5, ),0)</f>
        <v>0</v>
      </c>
      <c r="J68" s="12">
        <f>IFERROR(VLOOKUP($A68,[1]апрель!$B:$F,4, ),0)</f>
        <v>2634.55</v>
      </c>
      <c r="K68" s="12">
        <f>IFERROR(VLOOKUP($A68,[1]апрель!$B:$F,5, ),0)</f>
        <v>0</v>
      </c>
      <c r="L68" s="12">
        <f>IFERROR(VLOOKUP($A68,[1]май!$B:$F,4, ),0)</f>
        <v>2634.55</v>
      </c>
      <c r="M68" s="12">
        <f>IFERROR(VLOOKUP($A68,[1]май!$B:$F,5, ),0)</f>
        <v>5000</v>
      </c>
      <c r="N68" s="12">
        <f>IFERROR(VLOOKUP($A68,[1]июнь!$B:$F,4, ),0)</f>
        <v>2634.55</v>
      </c>
      <c r="O68" s="12">
        <f>IFERROR(VLOOKUP($A68,[1]июнь!$B:$F,5, ),0)</f>
        <v>0</v>
      </c>
      <c r="P68" s="12">
        <f>IFERROR(VLOOKUP($A68,[1]июль!$B:$F,4, ),0)</f>
        <v>2634.55</v>
      </c>
      <c r="Q68" s="12">
        <f>IFERROR(VLOOKUP($A68,[1]июль!$B:$F,5, ),0)</f>
        <v>0</v>
      </c>
      <c r="R68" s="12">
        <f>IFERROR(VLOOKUP($A68,[1]август!$B:$F,4, ),0)</f>
        <v>2866.85</v>
      </c>
      <c r="S68" s="12">
        <f>IFERROR(VLOOKUP($A68,[1]август!$B:$F,5, ),0)</f>
        <v>0</v>
      </c>
      <c r="T68" s="12">
        <f>IFERROR(VLOOKUP($A68,[1]сентябрь!$B:$F,4, ),0)</f>
        <v>2866.85</v>
      </c>
      <c r="U68" s="12">
        <f>IFERROR(VLOOKUP($A68,[1]сентябрь!$B:$F,5, ),0)</f>
        <v>11000</v>
      </c>
      <c r="V68" s="12">
        <f>IFERROR(VLOOKUP($A68,[1]октябрь!$B:$F,4, ),0)</f>
        <v>2866.85</v>
      </c>
      <c r="W68" s="12">
        <f>IFERROR(VLOOKUP($A68,[1]октябрь!$B:$F,5, ),0)</f>
        <v>0</v>
      </c>
      <c r="X68" s="12">
        <f>IFERROR(VLOOKUP($A68,[1]ноябрь!$B:$F,4, ),0)</f>
        <v>2866.85</v>
      </c>
      <c r="Y68" s="12">
        <f>IFERROR(VLOOKUP($A68,[1]ноябрь!$B:$F,5, ),0)</f>
        <v>0</v>
      </c>
      <c r="Z68" s="12">
        <f>IFERROR(VLOOKUP($A68,[1]декабрь!$B:$F,4, ),0)</f>
        <v>3048.58</v>
      </c>
      <c r="AA68" s="12">
        <f>IFERROR(VLOOKUP($A68,[1]декабрь!$B:$F,5, ),0)</f>
        <v>0</v>
      </c>
    </row>
    <row r="69" spans="1:27" x14ac:dyDescent="0.25">
      <c r="A69" s="10" t="s">
        <v>84</v>
      </c>
      <c r="B69" s="11">
        <f>IFERROR(VLOOKUP($A69,[1]январь!$B:$F,3,),0)-IFERROR(VLOOKUP($A69,[1]январь!$B:$F,2, ),0)</f>
        <v>-278831.46000000002</v>
      </c>
      <c r="C69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-299750.98000000004</v>
      </c>
      <c r="D69" s="12">
        <f>IFERROR(VLOOKUP($A69,[1]январь!$B:$F,4, ),0)</f>
        <v>2634.55</v>
      </c>
      <c r="E69" s="12">
        <f>IFERROR(VLOOKUP($A69,[1]январь!$B:$F,5, ),0)</f>
        <v>0</v>
      </c>
      <c r="F69" s="12">
        <f>IFERROR(VLOOKUP($A69,[1]февраль!$B:$F,4, ),0)</f>
        <v>2634.55</v>
      </c>
      <c r="G69" s="12">
        <f>IFERROR(VLOOKUP($A69,[1]февраль!$B:$F,5, ),0)</f>
        <v>0</v>
      </c>
      <c r="H69" s="12">
        <f>IFERROR(VLOOKUP($A69,[1]март!$B:$F,4, ),0)</f>
        <v>2634.55</v>
      </c>
      <c r="I69" s="12">
        <f>IFERROR(VLOOKUP($A69,[1]март!$B:$F,5, ),0)</f>
        <v>0</v>
      </c>
      <c r="J69" s="12">
        <f>IFERROR(VLOOKUP($A69,[1]апрель!$B:$F,4, ),0)</f>
        <v>2634.55</v>
      </c>
      <c r="K69" s="12">
        <f>IFERROR(VLOOKUP($A69,[1]апрель!$B:$F,5, ),0)</f>
        <v>0</v>
      </c>
      <c r="L69" s="12">
        <f>IFERROR(VLOOKUP($A69,[1]май!$B:$F,4, ),0)</f>
        <v>2634.55</v>
      </c>
      <c r="M69" s="12">
        <f>IFERROR(VLOOKUP($A69,[1]май!$B:$F,5, ),0)</f>
        <v>0</v>
      </c>
      <c r="N69" s="12">
        <f>IFERROR(VLOOKUP($A69,[1]июнь!$B:$F,4, ),0)</f>
        <v>2634.55</v>
      </c>
      <c r="O69" s="12">
        <f>IFERROR(VLOOKUP($A69,[1]июнь!$B:$F,5, ),0)</f>
        <v>0</v>
      </c>
      <c r="P69" s="12">
        <f>IFERROR(VLOOKUP($A69,[1]июль!$B:$F,4, ),0)</f>
        <v>2634.55</v>
      </c>
      <c r="Q69" s="12">
        <f>IFERROR(VLOOKUP($A69,[1]июль!$B:$F,5, ),0)</f>
        <v>0</v>
      </c>
      <c r="R69" s="12">
        <f>IFERROR(VLOOKUP($A69,[1]август!$B:$F,4, ),0)</f>
        <v>2866.85</v>
      </c>
      <c r="S69" s="12">
        <f>IFERROR(VLOOKUP($A69,[1]август!$B:$F,5, ),0)</f>
        <v>0</v>
      </c>
      <c r="T69" s="12">
        <f>IFERROR(VLOOKUP($A69,[1]сентябрь!$B:$F,4, ),0)</f>
        <v>2866.85</v>
      </c>
      <c r="U69" s="12">
        <f>IFERROR(VLOOKUP($A69,[1]сентябрь!$B:$F,5, ),0)</f>
        <v>2866.85</v>
      </c>
      <c r="V69" s="12">
        <f>IFERROR(VLOOKUP($A69,[1]октябрь!$B:$F,4, ),0)</f>
        <v>2866.85</v>
      </c>
      <c r="W69" s="12">
        <f>IFERROR(VLOOKUP($A69,[1]октябрь!$B:$F,5, ),0)</f>
        <v>2866.85</v>
      </c>
      <c r="X69" s="12">
        <f>IFERROR(VLOOKUP($A69,[1]ноябрь!$B:$F,4, ),0)</f>
        <v>2866.85</v>
      </c>
      <c r="Y69" s="12">
        <f>IFERROR(VLOOKUP($A69,[1]ноябрь!$B:$F,5, ),0)</f>
        <v>2866.85</v>
      </c>
      <c r="Z69" s="12">
        <f>IFERROR(VLOOKUP($A69,[1]декабрь!$B:$F,4, ),0)</f>
        <v>3048.58</v>
      </c>
      <c r="AA69" s="12">
        <f>IFERROR(VLOOKUP($A69,[1]декабрь!$B:$F,5, ),0)</f>
        <v>3437.76</v>
      </c>
    </row>
    <row r="70" spans="1:27" x14ac:dyDescent="0.25">
      <c r="A70" s="10" t="s">
        <v>85</v>
      </c>
      <c r="B70" s="11">
        <f>IFERROR(VLOOKUP($A70,[1]январь!$B:$F,3,),0)-IFERROR(VLOOKUP($A70,[1]январь!$B:$F,2, ),0)</f>
        <v>-278831.46000000002</v>
      </c>
      <c r="C70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-300321.89</v>
      </c>
      <c r="D70" s="12">
        <f>IFERROR(VLOOKUP($A70,[1]январь!$B:$F,4, ),0)</f>
        <v>2634.55</v>
      </c>
      <c r="E70" s="12">
        <f>IFERROR(VLOOKUP($A70,[1]январь!$B:$F,5, ),0)</f>
        <v>0</v>
      </c>
      <c r="F70" s="12">
        <f>IFERROR(VLOOKUP($A70,[1]февраль!$B:$F,4, ),0)</f>
        <v>2634.55</v>
      </c>
      <c r="G70" s="12">
        <f>IFERROR(VLOOKUP($A70,[1]февраль!$B:$F,5, ),0)</f>
        <v>0</v>
      </c>
      <c r="H70" s="12">
        <f>IFERROR(VLOOKUP($A70,[1]март!$B:$F,4, ),0)</f>
        <v>2634.55</v>
      </c>
      <c r="I70" s="12">
        <f>IFERROR(VLOOKUP($A70,[1]март!$B:$F,5, ),0)</f>
        <v>0</v>
      </c>
      <c r="J70" s="12">
        <f>IFERROR(VLOOKUP($A70,[1]апрель!$B:$F,4, ),0)</f>
        <v>2634.55</v>
      </c>
      <c r="K70" s="12">
        <f>IFERROR(VLOOKUP($A70,[1]апрель!$B:$F,5, ),0)</f>
        <v>0</v>
      </c>
      <c r="L70" s="12">
        <f>IFERROR(VLOOKUP($A70,[1]май!$B:$F,4, ),0)</f>
        <v>2634.55</v>
      </c>
      <c r="M70" s="12">
        <f>IFERROR(VLOOKUP($A70,[1]май!$B:$F,5, ),0)</f>
        <v>0</v>
      </c>
      <c r="N70" s="12">
        <f>IFERROR(VLOOKUP($A70,[1]июнь!$B:$F,4, ),0)</f>
        <v>2634.55</v>
      </c>
      <c r="O70" s="12">
        <f>IFERROR(VLOOKUP($A70,[1]июнь!$B:$F,5, ),0)</f>
        <v>0</v>
      </c>
      <c r="P70" s="12">
        <f>IFERROR(VLOOKUP($A70,[1]июль!$B:$F,4, ),0)</f>
        <v>2634.55</v>
      </c>
      <c r="Q70" s="12">
        <f>IFERROR(VLOOKUP($A70,[1]июль!$B:$F,5, ),0)</f>
        <v>0</v>
      </c>
      <c r="R70" s="12">
        <f>IFERROR(VLOOKUP($A70,[1]август!$B:$F,4, ),0)</f>
        <v>2866.85</v>
      </c>
      <c r="S70" s="12">
        <f>IFERROR(VLOOKUP($A70,[1]август!$B:$F,5, ),0)</f>
        <v>0</v>
      </c>
      <c r="T70" s="12">
        <f>IFERROR(VLOOKUP($A70,[1]сентябрь!$B:$F,4, ),0)</f>
        <v>2866.85</v>
      </c>
      <c r="U70" s="12">
        <f>IFERROR(VLOOKUP($A70,[1]сентябрь!$B:$F,5, ),0)</f>
        <v>2866.85</v>
      </c>
      <c r="V70" s="12">
        <f>IFERROR(VLOOKUP($A70,[1]октябрь!$B:$F,4, ),0)</f>
        <v>2866.85</v>
      </c>
      <c r="W70" s="12">
        <f>IFERROR(VLOOKUP($A70,[1]октябрь!$B:$F,5, ),0)</f>
        <v>2866.85</v>
      </c>
      <c r="X70" s="12">
        <f>IFERROR(VLOOKUP($A70,[1]ноябрь!$B:$F,4, ),0)</f>
        <v>2866.85</v>
      </c>
      <c r="Y70" s="12">
        <f>IFERROR(VLOOKUP($A70,[1]ноябрь!$B:$F,5, ),0)</f>
        <v>2866.85</v>
      </c>
      <c r="Z70" s="12">
        <f>IFERROR(VLOOKUP($A70,[1]декабрь!$B:$F,4, ),0)</f>
        <v>3048.58</v>
      </c>
      <c r="AA70" s="12">
        <f>IFERROR(VLOOKUP($A70,[1]декабрь!$B:$F,5, ),0)</f>
        <v>2866.85</v>
      </c>
    </row>
    <row r="71" spans="1:27" x14ac:dyDescent="0.25">
      <c r="A71" s="10" t="s">
        <v>86</v>
      </c>
      <c r="B71" s="11">
        <f>IFERROR(VLOOKUP($A71,[1]январь!$B:$F,3,),0)-IFERROR(VLOOKUP($A71,[1]январь!$B:$F,2, ),0)</f>
        <v>-2634.55</v>
      </c>
      <c r="C71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-3048.5799999999917</v>
      </c>
      <c r="D71" s="12">
        <f>IFERROR(VLOOKUP($A71,[1]январь!$B:$F,4, ),0)</f>
        <v>2634.55</v>
      </c>
      <c r="E71" s="12">
        <f>IFERROR(VLOOKUP($A71,[1]январь!$B:$F,5, ),0)</f>
        <v>2634.55</v>
      </c>
      <c r="F71" s="12">
        <f>IFERROR(VLOOKUP($A71,[1]февраль!$B:$F,4, ),0)</f>
        <v>2634.55</v>
      </c>
      <c r="G71" s="12">
        <f>IFERROR(VLOOKUP($A71,[1]февраль!$B:$F,5, ),0)</f>
        <v>0</v>
      </c>
      <c r="H71" s="12">
        <f>IFERROR(VLOOKUP($A71,[1]март!$B:$F,4, ),0)</f>
        <v>2634.55</v>
      </c>
      <c r="I71" s="12">
        <f>IFERROR(VLOOKUP($A71,[1]март!$B:$F,5, ),0)</f>
        <v>7903.65</v>
      </c>
      <c r="J71" s="12">
        <f>IFERROR(VLOOKUP($A71,[1]апрель!$B:$F,4, ),0)</f>
        <v>2634.55</v>
      </c>
      <c r="K71" s="12">
        <f>IFERROR(VLOOKUP($A71,[1]апрель!$B:$F,5, ),0)</f>
        <v>0</v>
      </c>
      <c r="L71" s="12">
        <f>IFERROR(VLOOKUP($A71,[1]май!$B:$F,4, ),0)</f>
        <v>2634.55</v>
      </c>
      <c r="M71" s="12">
        <f>IFERROR(VLOOKUP($A71,[1]май!$B:$F,5, ),0)</f>
        <v>0</v>
      </c>
      <c r="N71" s="12">
        <f>IFERROR(VLOOKUP($A71,[1]июнь!$B:$F,4, ),0)</f>
        <v>2634.55</v>
      </c>
      <c r="O71" s="12">
        <f>IFERROR(VLOOKUP($A71,[1]июнь!$B:$F,5, ),0)</f>
        <v>0</v>
      </c>
      <c r="P71" s="12">
        <f>IFERROR(VLOOKUP($A71,[1]июль!$B:$F,4, ),0)</f>
        <v>2634.55</v>
      </c>
      <c r="Q71" s="12">
        <f>IFERROR(VLOOKUP($A71,[1]июль!$B:$F,5, ),0)</f>
        <v>10538.2</v>
      </c>
      <c r="R71" s="12">
        <f>IFERROR(VLOOKUP($A71,[1]август!$B:$F,4, ),0)</f>
        <v>2866.85</v>
      </c>
      <c r="S71" s="12">
        <f>IFERROR(VLOOKUP($A71,[1]август!$B:$F,5, ),0)</f>
        <v>0</v>
      </c>
      <c r="T71" s="12">
        <f>IFERROR(VLOOKUP($A71,[1]сентябрь!$B:$F,4, ),0)</f>
        <v>2866.85</v>
      </c>
      <c r="U71" s="12">
        <f>IFERROR(VLOOKUP($A71,[1]сентябрь!$B:$F,5, ),0)</f>
        <v>0</v>
      </c>
      <c r="V71" s="12">
        <f>IFERROR(VLOOKUP($A71,[1]октябрь!$B:$F,4, ),0)</f>
        <v>2866.85</v>
      </c>
      <c r="W71" s="12">
        <f>IFERROR(VLOOKUP($A71,[1]октябрь!$B:$F,5, ),0)</f>
        <v>5733.7</v>
      </c>
      <c r="X71" s="12">
        <f>IFERROR(VLOOKUP($A71,[1]ноябрь!$B:$F,4, ),0)</f>
        <v>2866.85</v>
      </c>
      <c r="Y71" s="12">
        <f>IFERROR(VLOOKUP($A71,[1]ноябрь!$B:$F,5, ),0)</f>
        <v>0</v>
      </c>
      <c r="Z71" s="12">
        <f>IFERROR(VLOOKUP($A71,[1]декабрь!$B:$F,4, ),0)</f>
        <v>3048.58</v>
      </c>
      <c r="AA71" s="12">
        <f>IFERROR(VLOOKUP($A71,[1]декабрь!$B:$F,5, ),0)</f>
        <v>5733.7</v>
      </c>
    </row>
    <row r="72" spans="1:27" x14ac:dyDescent="0.25">
      <c r="A72" s="10" t="s">
        <v>87</v>
      </c>
      <c r="B72" s="11">
        <f>IFERROR(VLOOKUP($A72,[1]январь!$B:$F,3,),0)-IFERROR(VLOOKUP($A72,[1]январь!$B:$F,2, ),0)</f>
        <v>-2634.55</v>
      </c>
      <c r="C72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-5915.4300000000021</v>
      </c>
      <c r="D72" s="12">
        <f>IFERROR(VLOOKUP($A72,[1]январь!$B:$F,4, ),0)</f>
        <v>2634.55</v>
      </c>
      <c r="E72" s="12">
        <f>IFERROR(VLOOKUP($A72,[1]январь!$B:$F,5, ),0)</f>
        <v>0</v>
      </c>
      <c r="F72" s="12">
        <f>IFERROR(VLOOKUP($A72,[1]февраль!$B:$F,4, ),0)</f>
        <v>2634.55</v>
      </c>
      <c r="G72" s="12">
        <f>IFERROR(VLOOKUP($A72,[1]февраль!$B:$F,5, ),0)</f>
        <v>7903.65</v>
      </c>
      <c r="H72" s="12">
        <f>IFERROR(VLOOKUP($A72,[1]март!$B:$F,4, ),0)</f>
        <v>2634.55</v>
      </c>
      <c r="I72" s="12">
        <f>IFERROR(VLOOKUP($A72,[1]март!$B:$F,5, ),0)</f>
        <v>0</v>
      </c>
      <c r="J72" s="12">
        <f>IFERROR(VLOOKUP($A72,[1]апрель!$B:$F,4, ),0)</f>
        <v>2634.55</v>
      </c>
      <c r="K72" s="12">
        <f>IFERROR(VLOOKUP($A72,[1]апрель!$B:$F,5, ),0)</f>
        <v>2634.55</v>
      </c>
      <c r="L72" s="12">
        <f>IFERROR(VLOOKUP($A72,[1]май!$B:$F,4, ),0)</f>
        <v>2634.55</v>
      </c>
      <c r="M72" s="12">
        <f>IFERROR(VLOOKUP($A72,[1]май!$B:$F,5, ),0)</f>
        <v>0</v>
      </c>
      <c r="N72" s="12">
        <f>IFERROR(VLOOKUP($A72,[1]июнь!$B:$F,4, ),0)</f>
        <v>2634.55</v>
      </c>
      <c r="O72" s="12">
        <f>IFERROR(VLOOKUP($A72,[1]июнь!$B:$F,5, ),0)</f>
        <v>0</v>
      </c>
      <c r="P72" s="12">
        <f>IFERROR(VLOOKUP($A72,[1]июль!$B:$F,4, ),0)</f>
        <v>2634.55</v>
      </c>
      <c r="Q72" s="12">
        <f>IFERROR(VLOOKUP($A72,[1]июль!$B:$F,5, ),0)</f>
        <v>7903.65</v>
      </c>
      <c r="R72" s="12">
        <f>IFERROR(VLOOKUP($A72,[1]август!$B:$F,4, ),0)</f>
        <v>2866.85</v>
      </c>
      <c r="S72" s="12">
        <f>IFERROR(VLOOKUP($A72,[1]август!$B:$F,5, ),0)</f>
        <v>0</v>
      </c>
      <c r="T72" s="12">
        <f>IFERROR(VLOOKUP($A72,[1]сентябрь!$B:$F,4, ),0)</f>
        <v>2866.85</v>
      </c>
      <c r="U72" s="12">
        <f>IFERROR(VLOOKUP($A72,[1]сентябрь!$B:$F,5, ),0)</f>
        <v>0</v>
      </c>
      <c r="V72" s="12">
        <f>IFERROR(VLOOKUP($A72,[1]октябрь!$B:$F,4, ),0)</f>
        <v>2866.85</v>
      </c>
      <c r="W72" s="12">
        <f>IFERROR(VLOOKUP($A72,[1]октябрь!$B:$F,5, ),0)</f>
        <v>0</v>
      </c>
      <c r="X72" s="12">
        <f>IFERROR(VLOOKUP($A72,[1]ноябрь!$B:$F,4, ),0)</f>
        <v>2866.85</v>
      </c>
      <c r="Y72" s="12">
        <f>IFERROR(VLOOKUP($A72,[1]ноябрь!$B:$F,5, ),0)</f>
        <v>11235.1</v>
      </c>
      <c r="Z72" s="12">
        <f>IFERROR(VLOOKUP($A72,[1]декабрь!$B:$F,4, ),0)</f>
        <v>3048.58</v>
      </c>
      <c r="AA72" s="12">
        <f>IFERROR(VLOOKUP($A72,[1]декабрь!$B:$F,5, ),0)</f>
        <v>0</v>
      </c>
    </row>
    <row r="73" spans="1:27" x14ac:dyDescent="0.25">
      <c r="A73" s="10" t="s">
        <v>88</v>
      </c>
      <c r="B73" s="11">
        <f>IFERROR(VLOOKUP($A73,[1]январь!$B:$F,3,),0)-IFERROR(VLOOKUP($A73,[1]январь!$B:$F,2, ),0)</f>
        <v>0</v>
      </c>
      <c r="C73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0</v>
      </c>
      <c r="D73" s="12">
        <f>IFERROR(VLOOKUP($A73,[1]январь!$B:$F,4, ),0)</f>
        <v>0</v>
      </c>
      <c r="E73" s="12">
        <f>IFERROR(VLOOKUP($A73,[1]январь!$B:$F,5, ),0)</f>
        <v>0</v>
      </c>
      <c r="F73" s="12">
        <f>IFERROR(VLOOKUP($A73,[1]февраль!$B:$F,4, ),0)</f>
        <v>0</v>
      </c>
      <c r="G73" s="12">
        <f>IFERROR(VLOOKUP($A73,[1]февраль!$B:$F,5, ),0)</f>
        <v>0</v>
      </c>
      <c r="H73" s="12">
        <f>IFERROR(VLOOKUP($A73,[1]март!$B:$F,4, ),0)</f>
        <v>0</v>
      </c>
      <c r="I73" s="12">
        <f>IFERROR(VLOOKUP($A73,[1]март!$B:$F,5, ),0)</f>
        <v>0</v>
      </c>
      <c r="J73" s="12">
        <f>IFERROR(VLOOKUP($A73,[1]апрель!$B:$F,4, ),0)</f>
        <v>0</v>
      </c>
      <c r="K73" s="12">
        <f>IFERROR(VLOOKUP($A73,[1]апрель!$B:$F,5, ),0)</f>
        <v>0</v>
      </c>
      <c r="L73" s="12">
        <f>IFERROR(VLOOKUP($A73,[1]май!$B:$F,4, ),0)</f>
        <v>0</v>
      </c>
      <c r="M73" s="12">
        <f>IFERROR(VLOOKUP($A73,[1]май!$B:$F,5, ),0)</f>
        <v>0</v>
      </c>
      <c r="N73" s="12">
        <f>IFERROR(VLOOKUP($A73,[1]июнь!$B:$F,4, ),0)</f>
        <v>0</v>
      </c>
      <c r="O73" s="12">
        <f>IFERROR(VLOOKUP($A73,[1]июнь!$B:$F,5, ),0)</f>
        <v>0</v>
      </c>
      <c r="P73" s="12">
        <f>IFERROR(VLOOKUP($A73,[1]июль!$B:$F,4, ),0)</f>
        <v>0</v>
      </c>
      <c r="Q73" s="12">
        <f>IFERROR(VLOOKUP($A73,[1]июль!$B:$F,5, ),0)</f>
        <v>0</v>
      </c>
      <c r="R73" s="12">
        <f>IFERROR(VLOOKUP($A73,[1]август!$B:$F,4, ),0)</f>
        <v>0</v>
      </c>
      <c r="S73" s="12">
        <f>IFERROR(VLOOKUP($A73,[1]август!$B:$F,5, ),0)</f>
        <v>0</v>
      </c>
      <c r="T73" s="12">
        <f>IFERROR(VLOOKUP($A73,[1]сентябрь!$B:$F,4, ),0)</f>
        <v>0</v>
      </c>
      <c r="U73" s="12">
        <f>IFERROR(VLOOKUP($A73,[1]сентябрь!$B:$F,5, ),0)</f>
        <v>0</v>
      </c>
      <c r="V73" s="12">
        <f>IFERROR(VLOOKUP($A73,[1]октябрь!$B:$F,4, ),0)</f>
        <v>0</v>
      </c>
      <c r="W73" s="12">
        <f>IFERROR(VLOOKUP($A73,[1]октябрь!$B:$F,5, ),0)</f>
        <v>0</v>
      </c>
      <c r="X73" s="12">
        <f>IFERROR(VLOOKUP($A73,[1]ноябрь!$B:$F,4, ),0)</f>
        <v>0</v>
      </c>
      <c r="Y73" s="12">
        <f>IFERROR(VLOOKUP($A73,[1]ноябрь!$B:$F,5, ),0)</f>
        <v>0</v>
      </c>
      <c r="Z73" s="12">
        <f>IFERROR(VLOOKUP($A73,[1]декабрь!$B:$F,4, ),0)</f>
        <v>0</v>
      </c>
      <c r="AA73" s="12">
        <f>IFERROR(VLOOKUP($A73,[1]декабрь!$B:$F,5, ),0)</f>
        <v>0</v>
      </c>
    </row>
    <row r="74" spans="1:27" x14ac:dyDescent="0.25">
      <c r="A74" s="10" t="s">
        <v>89</v>
      </c>
      <c r="B74" s="11">
        <f>IFERROR(VLOOKUP($A74,[1]январь!$B:$F,3,),0)-IFERROR(VLOOKUP($A74,[1]январь!$B:$F,2, ),0)</f>
        <v>-2963.51</v>
      </c>
      <c r="C74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578.66000000000713</v>
      </c>
      <c r="D74" s="12">
        <f>IFERROR(VLOOKUP($A74,[1]январь!$B:$F,4, ),0)</f>
        <v>2634.55</v>
      </c>
      <c r="E74" s="12">
        <f>IFERROR(VLOOKUP($A74,[1]январь!$B:$F,5, ),0)</f>
        <v>2700</v>
      </c>
      <c r="F74" s="12">
        <f>IFERROR(VLOOKUP($A74,[1]февраль!$B:$F,4, ),0)</f>
        <v>2634.55</v>
      </c>
      <c r="G74" s="12">
        <f>IFERROR(VLOOKUP($A74,[1]февраль!$B:$F,5, ),0)</f>
        <v>5700</v>
      </c>
      <c r="H74" s="12">
        <f>IFERROR(VLOOKUP($A74,[1]март!$B:$F,4, ),0)</f>
        <v>2634.55</v>
      </c>
      <c r="I74" s="12">
        <f>IFERROR(VLOOKUP($A74,[1]март!$B:$F,5, ),0)</f>
        <v>2700</v>
      </c>
      <c r="J74" s="12">
        <f>IFERROR(VLOOKUP($A74,[1]апрель!$B:$F,4, ),0)</f>
        <v>2634.55</v>
      </c>
      <c r="K74" s="12">
        <f>IFERROR(VLOOKUP($A74,[1]апрель!$B:$F,5, ),0)</f>
        <v>0</v>
      </c>
      <c r="L74" s="12">
        <f>IFERROR(VLOOKUP($A74,[1]май!$B:$F,4, ),0)</f>
        <v>2634.55</v>
      </c>
      <c r="M74" s="12">
        <f>IFERROR(VLOOKUP($A74,[1]май!$B:$F,5, ),0)</f>
        <v>5400</v>
      </c>
      <c r="N74" s="12">
        <f>IFERROR(VLOOKUP($A74,[1]июнь!$B:$F,4, ),0)</f>
        <v>2634.55</v>
      </c>
      <c r="O74" s="12">
        <f>IFERROR(VLOOKUP($A74,[1]июнь!$B:$F,5, ),0)</f>
        <v>2700</v>
      </c>
      <c r="P74" s="12">
        <f>IFERROR(VLOOKUP($A74,[1]июль!$B:$F,4, ),0)</f>
        <v>2634.55</v>
      </c>
      <c r="Q74" s="12">
        <f>IFERROR(VLOOKUP($A74,[1]июль!$B:$F,5, ),0)</f>
        <v>2700</v>
      </c>
      <c r="R74" s="12">
        <f>IFERROR(VLOOKUP($A74,[1]август!$B:$F,4, ),0)</f>
        <v>2866.85</v>
      </c>
      <c r="S74" s="12">
        <f>IFERROR(VLOOKUP($A74,[1]август!$B:$F,5, ),0)</f>
        <v>0</v>
      </c>
      <c r="T74" s="12">
        <f>IFERROR(VLOOKUP($A74,[1]сентябрь!$B:$F,4, ),0)</f>
        <v>2866.85</v>
      </c>
      <c r="U74" s="12">
        <f>IFERROR(VLOOKUP($A74,[1]сентябрь!$B:$F,5, ),0)</f>
        <v>5800</v>
      </c>
      <c r="V74" s="12">
        <f>IFERROR(VLOOKUP($A74,[1]октябрь!$B:$F,4, ),0)</f>
        <v>2866.85</v>
      </c>
      <c r="W74" s="12">
        <f>IFERROR(VLOOKUP($A74,[1]октябрь!$B:$F,5, ),0)</f>
        <v>0</v>
      </c>
      <c r="X74" s="12">
        <f>IFERROR(VLOOKUP($A74,[1]ноябрь!$B:$F,4, ),0)</f>
        <v>2866.85</v>
      </c>
      <c r="Y74" s="12">
        <f>IFERROR(VLOOKUP($A74,[1]ноябрь!$B:$F,5, ),0)</f>
        <v>5800</v>
      </c>
      <c r="Z74" s="12">
        <f>IFERROR(VLOOKUP($A74,[1]декабрь!$B:$F,4, ),0)</f>
        <v>3048.58</v>
      </c>
      <c r="AA74" s="12">
        <f>IFERROR(VLOOKUP($A74,[1]декабрь!$B:$F,5, ),0)</f>
        <v>3000</v>
      </c>
    </row>
    <row r="75" spans="1:27" x14ac:dyDescent="0.25">
      <c r="A75" s="10" t="s">
        <v>90</v>
      </c>
      <c r="B75" s="11">
        <f>IFERROR(VLOOKUP($A75,[1]январь!$B:$F,3,),0)-IFERROR(VLOOKUP($A75,[1]январь!$B:$F,2, ),0)</f>
        <v>-2420.59</v>
      </c>
      <c r="C75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4621.5800000000081</v>
      </c>
      <c r="D75" s="12">
        <f>IFERROR(VLOOKUP($A75,[1]январь!$B:$F,4, ),0)</f>
        <v>2634.55</v>
      </c>
      <c r="E75" s="12">
        <f>IFERROR(VLOOKUP($A75,[1]январь!$B:$F,5, ),0)</f>
        <v>10000</v>
      </c>
      <c r="F75" s="12">
        <f>IFERROR(VLOOKUP($A75,[1]февраль!$B:$F,4, ),0)</f>
        <v>2634.55</v>
      </c>
      <c r="G75" s="12">
        <f>IFERROR(VLOOKUP($A75,[1]февраль!$B:$F,5, ),0)</f>
        <v>0</v>
      </c>
      <c r="H75" s="12">
        <f>IFERROR(VLOOKUP($A75,[1]март!$B:$F,4, ),0)</f>
        <v>2634.55</v>
      </c>
      <c r="I75" s="12">
        <f>IFERROR(VLOOKUP($A75,[1]март!$B:$F,5, ),0)</f>
        <v>0</v>
      </c>
      <c r="J75" s="12">
        <f>IFERROR(VLOOKUP($A75,[1]апрель!$B:$F,4, ),0)</f>
        <v>2634.55</v>
      </c>
      <c r="K75" s="12">
        <f>IFERROR(VLOOKUP($A75,[1]апрель!$B:$F,5, ),0)</f>
        <v>10000</v>
      </c>
      <c r="L75" s="12">
        <f>IFERROR(VLOOKUP($A75,[1]май!$B:$F,4, ),0)</f>
        <v>2634.55</v>
      </c>
      <c r="M75" s="12">
        <f>IFERROR(VLOOKUP($A75,[1]май!$B:$F,5, ),0)</f>
        <v>0</v>
      </c>
      <c r="N75" s="12">
        <f>IFERROR(VLOOKUP($A75,[1]июнь!$B:$F,4, ),0)</f>
        <v>2634.55</v>
      </c>
      <c r="O75" s="12">
        <f>IFERROR(VLOOKUP($A75,[1]июнь!$B:$F,5, ),0)</f>
        <v>0</v>
      </c>
      <c r="P75" s="12">
        <f>IFERROR(VLOOKUP($A75,[1]июль!$B:$F,4, ),0)</f>
        <v>2634.55</v>
      </c>
      <c r="Q75" s="12">
        <f>IFERROR(VLOOKUP($A75,[1]июль!$B:$F,5, ),0)</f>
        <v>0</v>
      </c>
      <c r="R75" s="12">
        <f>IFERROR(VLOOKUP($A75,[1]август!$B:$F,4, ),0)</f>
        <v>2866.85</v>
      </c>
      <c r="S75" s="12">
        <f>IFERROR(VLOOKUP($A75,[1]август!$B:$F,5, ),0)</f>
        <v>10000</v>
      </c>
      <c r="T75" s="12">
        <f>IFERROR(VLOOKUP($A75,[1]сентябрь!$B:$F,4, ),0)</f>
        <v>2866.85</v>
      </c>
      <c r="U75" s="12">
        <f>IFERROR(VLOOKUP($A75,[1]сентябрь!$B:$F,5, ),0)</f>
        <v>0</v>
      </c>
      <c r="V75" s="12">
        <f>IFERROR(VLOOKUP($A75,[1]октябрь!$B:$F,4, ),0)</f>
        <v>2866.85</v>
      </c>
      <c r="W75" s="12">
        <f>IFERROR(VLOOKUP($A75,[1]октябрь!$B:$F,5, ),0)</f>
        <v>0</v>
      </c>
      <c r="X75" s="12">
        <f>IFERROR(VLOOKUP($A75,[1]ноябрь!$B:$F,4, ),0)</f>
        <v>2866.85</v>
      </c>
      <c r="Y75" s="12">
        <f>IFERROR(VLOOKUP($A75,[1]ноябрь!$B:$F,5, ),0)</f>
        <v>0</v>
      </c>
      <c r="Z75" s="12">
        <f>IFERROR(VLOOKUP($A75,[1]декабрь!$B:$F,4, ),0)</f>
        <v>3048.58</v>
      </c>
      <c r="AA75" s="12">
        <f>IFERROR(VLOOKUP($A75,[1]декабрь!$B:$F,5, ),0)</f>
        <v>10000</v>
      </c>
    </row>
    <row r="76" spans="1:27" x14ac:dyDescent="0.25">
      <c r="A76" s="10" t="s">
        <v>91</v>
      </c>
      <c r="B76" s="11">
        <f>IFERROR(VLOOKUP($A76,[1]январь!$B:$F,3,),0)-IFERROR(VLOOKUP($A76,[1]январь!$B:$F,2, ),0)</f>
        <v>15111.14</v>
      </c>
      <c r="C76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15111.140000000007</v>
      </c>
      <c r="D76" s="12">
        <f>IFERROR(VLOOKUP($A76,[1]январь!$B:$F,4, ),0)</f>
        <v>2634.55</v>
      </c>
      <c r="E76" s="12">
        <f>IFERROR(VLOOKUP($A76,[1]январь!$B:$F,5, ),0)</f>
        <v>2634.55</v>
      </c>
      <c r="F76" s="12">
        <f>IFERROR(VLOOKUP($A76,[1]февраль!$B:$F,4, ),0)</f>
        <v>2634.55</v>
      </c>
      <c r="G76" s="12">
        <f>IFERROR(VLOOKUP($A76,[1]февраль!$B:$F,5, ),0)</f>
        <v>0</v>
      </c>
      <c r="H76" s="12">
        <f>IFERROR(VLOOKUP($A76,[1]март!$B:$F,4, ),0)</f>
        <v>2634.55</v>
      </c>
      <c r="I76" s="12">
        <f>IFERROR(VLOOKUP($A76,[1]март!$B:$F,5, ),0)</f>
        <v>2634.55</v>
      </c>
      <c r="J76" s="12">
        <f>IFERROR(VLOOKUP($A76,[1]апрель!$B:$F,4, ),0)</f>
        <v>2634.55</v>
      </c>
      <c r="K76" s="12">
        <f>IFERROR(VLOOKUP($A76,[1]апрель!$B:$F,5, ),0)</f>
        <v>2634.55</v>
      </c>
      <c r="L76" s="12">
        <f>IFERROR(VLOOKUP($A76,[1]май!$B:$F,4, ),0)</f>
        <v>2634.55</v>
      </c>
      <c r="M76" s="12">
        <f>IFERROR(VLOOKUP($A76,[1]май!$B:$F,5, ),0)</f>
        <v>0</v>
      </c>
      <c r="N76" s="12">
        <f>IFERROR(VLOOKUP($A76,[1]июнь!$B:$F,4, ),0)</f>
        <v>2634.55</v>
      </c>
      <c r="O76" s="12">
        <f>IFERROR(VLOOKUP($A76,[1]июнь!$B:$F,5, ),0)</f>
        <v>5269.1</v>
      </c>
      <c r="P76" s="12">
        <f>IFERROR(VLOOKUP($A76,[1]июль!$B:$F,4, ),0)</f>
        <v>2634.55</v>
      </c>
      <c r="Q76" s="12">
        <f>IFERROR(VLOOKUP($A76,[1]июль!$B:$F,5, ),0)</f>
        <v>2634.55</v>
      </c>
      <c r="R76" s="12">
        <f>IFERROR(VLOOKUP($A76,[1]август!$B:$F,4, ),0)</f>
        <v>2866.85</v>
      </c>
      <c r="S76" s="12">
        <f>IFERROR(VLOOKUP($A76,[1]август!$B:$F,5, ),0)</f>
        <v>2634.55</v>
      </c>
      <c r="T76" s="12">
        <f>IFERROR(VLOOKUP($A76,[1]сентябрь!$B:$F,4, ),0)</f>
        <v>2866.85</v>
      </c>
      <c r="U76" s="12">
        <f>IFERROR(VLOOKUP($A76,[1]сентябрь!$B:$F,5, ),0)</f>
        <v>5733.7</v>
      </c>
      <c r="V76" s="12">
        <f>IFERROR(VLOOKUP($A76,[1]октябрь!$B:$F,4, ),0)</f>
        <v>2866.85</v>
      </c>
      <c r="W76" s="12">
        <f>IFERROR(VLOOKUP($A76,[1]октябрь!$B:$F,5, ),0)</f>
        <v>0</v>
      </c>
      <c r="X76" s="12">
        <f>IFERROR(VLOOKUP($A76,[1]ноябрь!$B:$F,4, ),0)</f>
        <v>2866.85</v>
      </c>
      <c r="Y76" s="12">
        <f>IFERROR(VLOOKUP($A76,[1]ноябрь!$B:$F,5, ),0)</f>
        <v>2866.85</v>
      </c>
      <c r="Z76" s="12">
        <f>IFERROR(VLOOKUP($A76,[1]декабрь!$B:$F,4, ),0)</f>
        <v>3048.58</v>
      </c>
      <c r="AA76" s="12">
        <f>IFERROR(VLOOKUP($A76,[1]декабрь!$B:$F,5, ),0)</f>
        <v>5915.43</v>
      </c>
    </row>
    <row r="77" spans="1:27" x14ac:dyDescent="0.25">
      <c r="A77" s="10" t="s">
        <v>92</v>
      </c>
      <c r="B77" s="11">
        <f>IFERROR(VLOOKUP($A77,[1]январь!$B:$F,3,),0)-IFERROR(VLOOKUP($A77,[1]январь!$B:$F,2, ),0)</f>
        <v>8740.0400000000009</v>
      </c>
      <c r="C77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-3099.4300000000039</v>
      </c>
      <c r="D77" s="12">
        <f>IFERROR(VLOOKUP($A77,[1]январь!$B:$F,4, ),0)</f>
        <v>2634.55</v>
      </c>
      <c r="E77" s="12">
        <f>IFERROR(VLOOKUP($A77,[1]январь!$B:$F,5, ),0)</f>
        <v>0</v>
      </c>
      <c r="F77" s="12">
        <f>IFERROR(VLOOKUP($A77,[1]февраль!$B:$F,4, ),0)</f>
        <v>2634.55</v>
      </c>
      <c r="G77" s="12">
        <f>IFERROR(VLOOKUP($A77,[1]февраль!$B:$F,5, ),0)</f>
        <v>0</v>
      </c>
      <c r="H77" s="12">
        <f>IFERROR(VLOOKUP($A77,[1]март!$B:$F,4, ),0)</f>
        <v>2634.55</v>
      </c>
      <c r="I77" s="12">
        <f>IFERROR(VLOOKUP($A77,[1]март!$B:$F,5, ),0)</f>
        <v>0</v>
      </c>
      <c r="J77" s="12">
        <f>IFERROR(VLOOKUP($A77,[1]апрель!$B:$F,4, ),0)</f>
        <v>2634.55</v>
      </c>
      <c r="K77" s="12">
        <f>IFERROR(VLOOKUP($A77,[1]апрель!$B:$F,5, ),0)</f>
        <v>4500</v>
      </c>
      <c r="L77" s="12">
        <f>IFERROR(VLOOKUP($A77,[1]май!$B:$F,4, ),0)</f>
        <v>2634.55</v>
      </c>
      <c r="M77" s="12">
        <f>IFERROR(VLOOKUP($A77,[1]май!$B:$F,5, ),0)</f>
        <v>0</v>
      </c>
      <c r="N77" s="12">
        <f>IFERROR(VLOOKUP($A77,[1]июнь!$B:$F,4, ),0)</f>
        <v>2634.55</v>
      </c>
      <c r="O77" s="12">
        <f>IFERROR(VLOOKUP($A77,[1]июнь!$B:$F,5, ),0)</f>
        <v>0</v>
      </c>
      <c r="P77" s="12">
        <f>IFERROR(VLOOKUP($A77,[1]июль!$B:$F,4, ),0)</f>
        <v>2634.55</v>
      </c>
      <c r="Q77" s="12">
        <f>IFERROR(VLOOKUP($A77,[1]июль!$B:$F,5, ),0)</f>
        <v>0</v>
      </c>
      <c r="R77" s="12">
        <f>IFERROR(VLOOKUP($A77,[1]август!$B:$F,4, ),0)</f>
        <v>2866.85</v>
      </c>
      <c r="S77" s="12">
        <f>IFERROR(VLOOKUP($A77,[1]август!$B:$F,5, ),0)</f>
        <v>7836.36</v>
      </c>
      <c r="T77" s="12">
        <f>IFERROR(VLOOKUP($A77,[1]сентябрь!$B:$F,4, ),0)</f>
        <v>2866.85</v>
      </c>
      <c r="U77" s="12">
        <f>IFERROR(VLOOKUP($A77,[1]сентябрь!$B:$F,5, ),0)</f>
        <v>0</v>
      </c>
      <c r="V77" s="12">
        <f>IFERROR(VLOOKUP($A77,[1]октябрь!$B:$F,4, ),0)</f>
        <v>2866.85</v>
      </c>
      <c r="W77" s="12">
        <f>IFERROR(VLOOKUP($A77,[1]октябрь!$B:$F,5, ),0)</f>
        <v>0</v>
      </c>
      <c r="X77" s="12">
        <f>IFERROR(VLOOKUP($A77,[1]ноябрь!$B:$F,4, ),0)</f>
        <v>2866.85</v>
      </c>
      <c r="Y77" s="12">
        <f>IFERROR(VLOOKUP($A77,[1]ноябрь!$B:$F,5, ),0)</f>
        <v>5734</v>
      </c>
      <c r="Z77" s="12">
        <f>IFERROR(VLOOKUP($A77,[1]декабрь!$B:$F,4, ),0)</f>
        <v>3048.58</v>
      </c>
      <c r="AA77" s="12">
        <f>IFERROR(VLOOKUP($A77,[1]декабрь!$B:$F,5, ),0)</f>
        <v>3048</v>
      </c>
    </row>
    <row r="78" spans="1:27" x14ac:dyDescent="0.25">
      <c r="A78" s="10" t="s">
        <v>93</v>
      </c>
      <c r="B78" s="11">
        <f>IFERROR(VLOOKUP($A78,[1]январь!$B:$F,3,),0)-IFERROR(VLOOKUP($A78,[1]январь!$B:$F,2, ),0)</f>
        <v>16.04</v>
      </c>
      <c r="C78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-3048.5799999999927</v>
      </c>
      <c r="D78" s="12">
        <f>IFERROR(VLOOKUP($A78,[1]январь!$B:$F,4, ),0)</f>
        <v>2634.55</v>
      </c>
      <c r="E78" s="12">
        <f>IFERROR(VLOOKUP($A78,[1]январь!$B:$F,5, ),0)</f>
        <v>0</v>
      </c>
      <c r="F78" s="12">
        <f>IFERROR(VLOOKUP($A78,[1]февраль!$B:$F,4, ),0)</f>
        <v>2634.55</v>
      </c>
      <c r="G78" s="12">
        <f>IFERROR(VLOOKUP($A78,[1]февраль!$B:$F,5, ),0)</f>
        <v>5253.06</v>
      </c>
      <c r="H78" s="12">
        <f>IFERROR(VLOOKUP($A78,[1]март!$B:$F,4, ),0)</f>
        <v>2634.55</v>
      </c>
      <c r="I78" s="12">
        <f>IFERROR(VLOOKUP($A78,[1]март!$B:$F,5, ),0)</f>
        <v>2650</v>
      </c>
      <c r="J78" s="12">
        <f>IFERROR(VLOOKUP($A78,[1]апрель!$B:$F,4, ),0)</f>
        <v>2634.55</v>
      </c>
      <c r="K78" s="12">
        <f>IFERROR(VLOOKUP($A78,[1]апрель!$B:$F,5, ),0)</f>
        <v>0</v>
      </c>
      <c r="L78" s="12">
        <f>IFERROR(VLOOKUP($A78,[1]май!$B:$F,4, ),0)</f>
        <v>2634.55</v>
      </c>
      <c r="M78" s="12">
        <f>IFERROR(VLOOKUP($A78,[1]май!$B:$F,5, ),0)</f>
        <v>0</v>
      </c>
      <c r="N78" s="12">
        <f>IFERROR(VLOOKUP($A78,[1]июнь!$B:$F,4, ),0)</f>
        <v>2634.55</v>
      </c>
      <c r="O78" s="12">
        <f>IFERROR(VLOOKUP($A78,[1]июнь!$B:$F,5, ),0)</f>
        <v>0</v>
      </c>
      <c r="P78" s="12">
        <f>IFERROR(VLOOKUP($A78,[1]июль!$B:$F,4, ),0)</f>
        <v>2634.55</v>
      </c>
      <c r="Q78" s="12">
        <f>IFERROR(VLOOKUP($A78,[1]июль!$B:$F,5, ),0)</f>
        <v>0</v>
      </c>
      <c r="R78" s="12">
        <f>IFERROR(VLOOKUP($A78,[1]август!$B:$F,4, ),0)</f>
        <v>2866.85</v>
      </c>
      <c r="S78" s="12">
        <f>IFERROR(VLOOKUP($A78,[1]август!$B:$F,5, ),0)</f>
        <v>10522.75</v>
      </c>
      <c r="T78" s="12">
        <f>IFERROR(VLOOKUP($A78,[1]сентябрь!$B:$F,4, ),0)</f>
        <v>2866.85</v>
      </c>
      <c r="U78" s="12">
        <f>IFERROR(VLOOKUP($A78,[1]сентябрь!$B:$F,5, ),0)</f>
        <v>0</v>
      </c>
      <c r="V78" s="12">
        <f>IFERROR(VLOOKUP($A78,[1]октябрь!$B:$F,4, ),0)</f>
        <v>2866.85</v>
      </c>
      <c r="W78" s="12">
        <f>IFERROR(VLOOKUP($A78,[1]октябрь!$B:$F,5, ),0)</f>
        <v>5733.7</v>
      </c>
      <c r="X78" s="12">
        <f>IFERROR(VLOOKUP($A78,[1]ноябрь!$B:$F,4, ),0)</f>
        <v>2866.85</v>
      </c>
      <c r="Y78" s="12">
        <f>IFERROR(VLOOKUP($A78,[1]ноябрь!$B:$F,5, ),0)</f>
        <v>0</v>
      </c>
      <c r="Z78" s="12">
        <f>IFERROR(VLOOKUP($A78,[1]декабрь!$B:$F,4, ),0)</f>
        <v>3048.58</v>
      </c>
      <c r="AA78" s="12">
        <f>IFERROR(VLOOKUP($A78,[1]декабрь!$B:$F,5, ),0)</f>
        <v>5733.7</v>
      </c>
    </row>
    <row r="79" spans="1:27" x14ac:dyDescent="0.25">
      <c r="A79" s="10" t="s">
        <v>94</v>
      </c>
      <c r="B79" s="11">
        <f>IFERROR(VLOOKUP($A79,[1]январь!$B:$F,3,),0)-IFERROR(VLOOKUP($A79,[1]январь!$B:$F,2, ),0)</f>
        <v>-5269.1</v>
      </c>
      <c r="C79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-5683.1299999999992</v>
      </c>
      <c r="D79" s="12">
        <f>IFERROR(VLOOKUP($A79,[1]январь!$B:$F,4, ),0)</f>
        <v>2634.55</v>
      </c>
      <c r="E79" s="12">
        <f>IFERROR(VLOOKUP($A79,[1]январь!$B:$F,5, ),0)</f>
        <v>2634.55</v>
      </c>
      <c r="F79" s="12">
        <f>IFERROR(VLOOKUP($A79,[1]февраль!$B:$F,4, ),0)</f>
        <v>2634.55</v>
      </c>
      <c r="G79" s="12">
        <f>IFERROR(VLOOKUP($A79,[1]февраль!$B:$F,5, ),0)</f>
        <v>2634.55</v>
      </c>
      <c r="H79" s="12">
        <f>IFERROR(VLOOKUP($A79,[1]март!$B:$F,4, ),0)</f>
        <v>2634.55</v>
      </c>
      <c r="I79" s="12">
        <f>IFERROR(VLOOKUP($A79,[1]март!$B:$F,5, ),0)</f>
        <v>2634.55</v>
      </c>
      <c r="J79" s="12">
        <f>IFERROR(VLOOKUP($A79,[1]апрель!$B:$F,4, ),0)</f>
        <v>2634.55</v>
      </c>
      <c r="K79" s="12">
        <f>IFERROR(VLOOKUP($A79,[1]апрель!$B:$F,5, ),0)</f>
        <v>2634.55</v>
      </c>
      <c r="L79" s="12">
        <f>IFERROR(VLOOKUP($A79,[1]май!$B:$F,4, ),0)</f>
        <v>2634.55</v>
      </c>
      <c r="M79" s="12">
        <f>IFERROR(VLOOKUP($A79,[1]май!$B:$F,5, ),0)</f>
        <v>2634.55</v>
      </c>
      <c r="N79" s="12">
        <f>IFERROR(VLOOKUP($A79,[1]июнь!$B:$F,4, ),0)</f>
        <v>2634.55</v>
      </c>
      <c r="O79" s="12">
        <f>IFERROR(VLOOKUP($A79,[1]июнь!$B:$F,5, ),0)</f>
        <v>2634.55</v>
      </c>
      <c r="P79" s="12">
        <f>IFERROR(VLOOKUP($A79,[1]июль!$B:$F,4, ),0)</f>
        <v>2634.55</v>
      </c>
      <c r="Q79" s="12">
        <f>IFERROR(VLOOKUP($A79,[1]июль!$B:$F,5, ),0)</f>
        <v>2634.55</v>
      </c>
      <c r="R79" s="12">
        <f>IFERROR(VLOOKUP($A79,[1]август!$B:$F,4, ),0)</f>
        <v>2866.85</v>
      </c>
      <c r="S79" s="12">
        <f>IFERROR(VLOOKUP($A79,[1]август!$B:$F,5, ),0)</f>
        <v>2634.55</v>
      </c>
      <c r="T79" s="12">
        <f>IFERROR(VLOOKUP($A79,[1]сентябрь!$B:$F,4, ),0)</f>
        <v>2866.85</v>
      </c>
      <c r="U79" s="12">
        <f>IFERROR(VLOOKUP($A79,[1]сентябрь!$B:$F,5, ),0)</f>
        <v>2634.55</v>
      </c>
      <c r="V79" s="12">
        <f>IFERROR(VLOOKUP($A79,[1]октябрь!$B:$F,4, ),0)</f>
        <v>2866.85</v>
      </c>
      <c r="W79" s="12">
        <f>IFERROR(VLOOKUP($A79,[1]октябрь!$B:$F,5, ),0)</f>
        <v>3099.15</v>
      </c>
      <c r="X79" s="12">
        <f>IFERROR(VLOOKUP($A79,[1]ноябрь!$B:$F,4, ),0)</f>
        <v>2866.85</v>
      </c>
      <c r="Y79" s="12">
        <f>IFERROR(VLOOKUP($A79,[1]ноябрь!$B:$F,5, ),0)</f>
        <v>2866.85</v>
      </c>
      <c r="Z79" s="12">
        <f>IFERROR(VLOOKUP($A79,[1]декабрь!$B:$F,4, ),0)</f>
        <v>3048.58</v>
      </c>
      <c r="AA79" s="12">
        <f>IFERROR(VLOOKUP($A79,[1]декабрь!$B:$F,5, ),0)</f>
        <v>2866.85</v>
      </c>
    </row>
    <row r="80" spans="1:27" x14ac:dyDescent="0.25">
      <c r="A80" s="10" t="s">
        <v>95</v>
      </c>
      <c r="B80" s="11">
        <f>IFERROR(VLOOKUP($A80,[1]январь!$B:$F,3,),0)-IFERROR(VLOOKUP($A80,[1]январь!$B:$F,2, ),0)</f>
        <v>-390.24</v>
      </c>
      <c r="C80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-17540.77</v>
      </c>
      <c r="D80" s="12">
        <f>IFERROR(VLOOKUP($A80,[1]январь!$B:$F,4, ),0)</f>
        <v>2634.55</v>
      </c>
      <c r="E80" s="12">
        <f>IFERROR(VLOOKUP($A80,[1]январь!$B:$F,5, ),0)</f>
        <v>0</v>
      </c>
      <c r="F80" s="12">
        <f>IFERROR(VLOOKUP($A80,[1]февраль!$B:$F,4, ),0)</f>
        <v>2634.55</v>
      </c>
      <c r="G80" s="12">
        <f>IFERROR(VLOOKUP($A80,[1]февраль!$B:$F,5, ),0)</f>
        <v>0</v>
      </c>
      <c r="H80" s="12">
        <f>IFERROR(VLOOKUP($A80,[1]март!$B:$F,4, ),0)</f>
        <v>2634.55</v>
      </c>
      <c r="I80" s="12">
        <f>IFERROR(VLOOKUP($A80,[1]март!$B:$F,5, ),0)</f>
        <v>15807.3</v>
      </c>
      <c r="J80" s="12">
        <f>IFERROR(VLOOKUP($A80,[1]апрель!$B:$F,4, ),0)</f>
        <v>2634.55</v>
      </c>
      <c r="K80" s="12">
        <f>IFERROR(VLOOKUP($A80,[1]апрель!$B:$F,5, ),0)</f>
        <v>0</v>
      </c>
      <c r="L80" s="12">
        <f>IFERROR(VLOOKUP($A80,[1]май!$B:$F,4, ),0)</f>
        <v>2634.55</v>
      </c>
      <c r="M80" s="12">
        <f>IFERROR(VLOOKUP($A80,[1]май!$B:$F,5, ),0)</f>
        <v>0</v>
      </c>
      <c r="N80" s="12">
        <f>IFERROR(VLOOKUP($A80,[1]июнь!$B:$F,4, ),0)</f>
        <v>2634.55</v>
      </c>
      <c r="O80" s="12">
        <f>IFERROR(VLOOKUP($A80,[1]июнь!$B:$F,5, ),0)</f>
        <v>0</v>
      </c>
      <c r="P80" s="12">
        <f>IFERROR(VLOOKUP($A80,[1]июль!$B:$F,4, ),0)</f>
        <v>2634.55</v>
      </c>
      <c r="Q80" s="12">
        <f>IFERROR(VLOOKUP($A80,[1]июль!$B:$F,5, ),0)</f>
        <v>0</v>
      </c>
      <c r="R80" s="12">
        <f>IFERROR(VLOOKUP($A80,[1]август!$B:$F,4, ),0)</f>
        <v>2866.85</v>
      </c>
      <c r="S80" s="12">
        <f>IFERROR(VLOOKUP($A80,[1]август!$B:$F,5, ),0)</f>
        <v>0</v>
      </c>
      <c r="T80" s="12">
        <f>IFERROR(VLOOKUP($A80,[1]сентябрь!$B:$F,4, ),0)</f>
        <v>2866.85</v>
      </c>
      <c r="U80" s="12">
        <f>IFERROR(VLOOKUP($A80,[1]сентябрь!$B:$F,5, ),0)</f>
        <v>0</v>
      </c>
      <c r="V80" s="12">
        <f>IFERROR(VLOOKUP($A80,[1]октябрь!$B:$F,4, ),0)</f>
        <v>2866.85</v>
      </c>
      <c r="W80" s="12">
        <f>IFERROR(VLOOKUP($A80,[1]октябрь!$B:$F,5, ),0)</f>
        <v>0</v>
      </c>
      <c r="X80" s="12">
        <f>IFERROR(VLOOKUP($A80,[1]ноябрь!$B:$F,4, ),0)</f>
        <v>2866.85</v>
      </c>
      <c r="Y80" s="12">
        <f>IFERROR(VLOOKUP($A80,[1]ноябрь!$B:$F,5, ),0)</f>
        <v>0</v>
      </c>
      <c r="Z80" s="12">
        <f>IFERROR(VLOOKUP($A80,[1]декабрь!$B:$F,4, ),0)</f>
        <v>3048.58</v>
      </c>
      <c r="AA80" s="12">
        <f>IFERROR(VLOOKUP($A80,[1]декабрь!$B:$F,5, ),0)</f>
        <v>0</v>
      </c>
    </row>
    <row r="81" spans="1:27" x14ac:dyDescent="0.25">
      <c r="A81" s="10" t="s">
        <v>96</v>
      </c>
      <c r="B81" s="11">
        <f>IFERROR(VLOOKUP($A81,[1]январь!$B:$F,3,),0)-IFERROR(VLOOKUP($A81,[1]январь!$B:$F,2, ),0)</f>
        <v>744.84</v>
      </c>
      <c r="C81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1587.0100000000066</v>
      </c>
      <c r="D81" s="12">
        <f>IFERROR(VLOOKUP($A81,[1]январь!$B:$F,4, ),0)</f>
        <v>2634.55</v>
      </c>
      <c r="E81" s="12">
        <f>IFERROR(VLOOKUP($A81,[1]январь!$B:$F,5, ),0)</f>
        <v>2600</v>
      </c>
      <c r="F81" s="12">
        <f>IFERROR(VLOOKUP($A81,[1]февраль!$B:$F,4, ),0)</f>
        <v>2634.55</v>
      </c>
      <c r="G81" s="12">
        <f>IFERROR(VLOOKUP($A81,[1]февраль!$B:$F,5, ),0)</f>
        <v>2600</v>
      </c>
      <c r="H81" s="12">
        <f>IFERROR(VLOOKUP($A81,[1]март!$B:$F,4, ),0)</f>
        <v>2634.55</v>
      </c>
      <c r="I81" s="12">
        <f>IFERROR(VLOOKUP($A81,[1]март!$B:$F,5, ),0)</f>
        <v>2000</v>
      </c>
      <c r="J81" s="12">
        <f>IFERROR(VLOOKUP($A81,[1]апрель!$B:$F,4, ),0)</f>
        <v>2634.55</v>
      </c>
      <c r="K81" s="12">
        <f>IFERROR(VLOOKUP($A81,[1]апрель!$B:$F,5, ),0)</f>
        <v>2600</v>
      </c>
      <c r="L81" s="12">
        <f>IFERROR(VLOOKUP($A81,[1]май!$B:$F,4, ),0)</f>
        <v>2634.55</v>
      </c>
      <c r="M81" s="12">
        <f>IFERROR(VLOOKUP($A81,[1]май!$B:$F,5, ),0)</f>
        <v>3000</v>
      </c>
      <c r="N81" s="12">
        <f>IFERROR(VLOOKUP($A81,[1]июнь!$B:$F,4, ),0)</f>
        <v>2634.55</v>
      </c>
      <c r="O81" s="12">
        <f>IFERROR(VLOOKUP($A81,[1]июнь!$B:$F,5, ),0)</f>
        <v>3000</v>
      </c>
      <c r="P81" s="12">
        <f>IFERROR(VLOOKUP($A81,[1]июль!$B:$F,4, ),0)</f>
        <v>2634.55</v>
      </c>
      <c r="Q81" s="12">
        <f>IFERROR(VLOOKUP($A81,[1]июль!$B:$F,5, ),0)</f>
        <v>3000</v>
      </c>
      <c r="R81" s="12">
        <f>IFERROR(VLOOKUP($A81,[1]август!$B:$F,4, ),0)</f>
        <v>2866.85</v>
      </c>
      <c r="S81" s="12">
        <f>IFERROR(VLOOKUP($A81,[1]август!$B:$F,5, ),0)</f>
        <v>3000</v>
      </c>
      <c r="T81" s="12">
        <f>IFERROR(VLOOKUP($A81,[1]сентябрь!$B:$F,4, ),0)</f>
        <v>2866.85</v>
      </c>
      <c r="U81" s="12">
        <f>IFERROR(VLOOKUP($A81,[1]сентябрь!$B:$F,5, ),0)</f>
        <v>3000</v>
      </c>
      <c r="V81" s="12">
        <f>IFERROR(VLOOKUP($A81,[1]октябрь!$B:$F,4, ),0)</f>
        <v>2866.85</v>
      </c>
      <c r="W81" s="12">
        <f>IFERROR(VLOOKUP($A81,[1]октябрь!$B:$F,5, ),0)</f>
        <v>3000</v>
      </c>
      <c r="X81" s="12">
        <f>IFERROR(VLOOKUP($A81,[1]ноябрь!$B:$F,4, ),0)</f>
        <v>2866.85</v>
      </c>
      <c r="Y81" s="12">
        <f>IFERROR(VLOOKUP($A81,[1]ноябрь!$B:$F,5, ),0)</f>
        <v>3000</v>
      </c>
      <c r="Z81" s="12">
        <f>IFERROR(VLOOKUP($A81,[1]декабрь!$B:$F,4, ),0)</f>
        <v>3048.58</v>
      </c>
      <c r="AA81" s="12">
        <f>IFERROR(VLOOKUP($A81,[1]декабрь!$B:$F,5, ),0)</f>
        <v>3000</v>
      </c>
    </row>
    <row r="82" spans="1:27" x14ac:dyDescent="0.25">
      <c r="A82" s="10" t="s">
        <v>97</v>
      </c>
      <c r="B82" s="11">
        <f>IFERROR(VLOOKUP($A82,[1]январь!$B:$F,3,),0)-IFERROR(VLOOKUP($A82,[1]январь!$B:$F,2, ),0)</f>
        <v>1390.76</v>
      </c>
      <c r="C82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-1567.069999999999</v>
      </c>
      <c r="D82" s="12">
        <f>IFERROR(VLOOKUP($A82,[1]январь!$B:$F,4, ),0)</f>
        <v>2634.55</v>
      </c>
      <c r="E82" s="12">
        <f>IFERROR(VLOOKUP($A82,[1]январь!$B:$F,5, ),0)</f>
        <v>0</v>
      </c>
      <c r="F82" s="12">
        <f>IFERROR(VLOOKUP($A82,[1]февраль!$B:$F,4, ),0)</f>
        <v>2634.55</v>
      </c>
      <c r="G82" s="12">
        <f>IFERROR(VLOOKUP($A82,[1]февраль!$B:$F,5, ),0)</f>
        <v>10000</v>
      </c>
      <c r="H82" s="12">
        <f>IFERROR(VLOOKUP($A82,[1]март!$B:$F,4, ),0)</f>
        <v>2634.55</v>
      </c>
      <c r="I82" s="12">
        <f>IFERROR(VLOOKUP($A82,[1]март!$B:$F,5, ),0)</f>
        <v>0</v>
      </c>
      <c r="J82" s="12">
        <f>IFERROR(VLOOKUP($A82,[1]апрель!$B:$F,4, ),0)</f>
        <v>2634.55</v>
      </c>
      <c r="K82" s="12">
        <f>IFERROR(VLOOKUP($A82,[1]апрель!$B:$F,5, ),0)</f>
        <v>0</v>
      </c>
      <c r="L82" s="12">
        <f>IFERROR(VLOOKUP($A82,[1]май!$B:$F,4, ),0)</f>
        <v>2634.55</v>
      </c>
      <c r="M82" s="12">
        <f>IFERROR(VLOOKUP($A82,[1]май!$B:$F,5, ),0)</f>
        <v>0</v>
      </c>
      <c r="N82" s="12">
        <f>IFERROR(VLOOKUP($A82,[1]июнь!$B:$F,4, ),0)</f>
        <v>2634.55</v>
      </c>
      <c r="O82" s="12">
        <f>IFERROR(VLOOKUP($A82,[1]июнь!$B:$F,5, ),0)</f>
        <v>0</v>
      </c>
      <c r="P82" s="12">
        <f>IFERROR(VLOOKUP($A82,[1]июль!$B:$F,4, ),0)</f>
        <v>2634.55</v>
      </c>
      <c r="Q82" s="12">
        <f>IFERROR(VLOOKUP($A82,[1]июль!$B:$F,5, ),0)</f>
        <v>10000</v>
      </c>
      <c r="R82" s="12">
        <f>IFERROR(VLOOKUP($A82,[1]август!$B:$F,4, ),0)</f>
        <v>2866.85</v>
      </c>
      <c r="S82" s="12">
        <f>IFERROR(VLOOKUP($A82,[1]август!$B:$F,5, ),0)</f>
        <v>0</v>
      </c>
      <c r="T82" s="12">
        <f>IFERROR(VLOOKUP($A82,[1]сентябрь!$B:$F,4, ),0)</f>
        <v>2866.85</v>
      </c>
      <c r="U82" s="12">
        <f>IFERROR(VLOOKUP($A82,[1]сентябрь!$B:$F,5, ),0)</f>
        <v>0</v>
      </c>
      <c r="V82" s="12">
        <f>IFERROR(VLOOKUP($A82,[1]октябрь!$B:$F,4, ),0)</f>
        <v>2866.85</v>
      </c>
      <c r="W82" s="12">
        <f>IFERROR(VLOOKUP($A82,[1]октябрь!$B:$F,5, ),0)</f>
        <v>10000</v>
      </c>
      <c r="X82" s="12">
        <f>IFERROR(VLOOKUP($A82,[1]ноябрь!$B:$F,4, ),0)</f>
        <v>2866.85</v>
      </c>
      <c r="Y82" s="12">
        <f>IFERROR(VLOOKUP($A82,[1]ноябрь!$B:$F,5, ),0)</f>
        <v>0</v>
      </c>
      <c r="Z82" s="12">
        <f>IFERROR(VLOOKUP($A82,[1]декабрь!$B:$F,4, ),0)</f>
        <v>3048.58</v>
      </c>
      <c r="AA82" s="12">
        <f>IFERROR(VLOOKUP($A82,[1]декабрь!$B:$F,5, ),0)</f>
        <v>0</v>
      </c>
    </row>
    <row r="83" spans="1:27" x14ac:dyDescent="0.25">
      <c r="A83" s="10" t="s">
        <v>98</v>
      </c>
      <c r="B83" s="11">
        <f>IFERROR(VLOOKUP($A83,[1]январь!$B:$F,3,),0)-IFERROR(VLOOKUP($A83,[1]январь!$B:$F,2, ),0)</f>
        <v>-7903.4</v>
      </c>
      <c r="C83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-9994.3799999999992</v>
      </c>
      <c r="D83" s="12">
        <f>IFERROR(VLOOKUP($A83,[1]январь!$B:$F,4, ),0)</f>
        <v>2634.55</v>
      </c>
      <c r="E83" s="12">
        <f>IFERROR(VLOOKUP($A83,[1]январь!$B:$F,5, ),0)</f>
        <v>0</v>
      </c>
      <c r="F83" s="12">
        <f>IFERROR(VLOOKUP($A83,[1]февраль!$B:$F,4, ),0)</f>
        <v>2634.55</v>
      </c>
      <c r="G83" s="12">
        <f>IFERROR(VLOOKUP($A83,[1]февраль!$B:$F,5, ),0)</f>
        <v>0</v>
      </c>
      <c r="H83" s="12">
        <f>IFERROR(VLOOKUP($A83,[1]март!$B:$F,4, ),0)</f>
        <v>2634.55</v>
      </c>
      <c r="I83" s="12">
        <f>IFERROR(VLOOKUP($A83,[1]март!$B:$F,5, ),0)</f>
        <v>0</v>
      </c>
      <c r="J83" s="12">
        <f>IFERROR(VLOOKUP($A83,[1]апрель!$B:$F,4, ),0)</f>
        <v>2634.55</v>
      </c>
      <c r="K83" s="12">
        <f>IFERROR(VLOOKUP($A83,[1]апрель!$B:$F,5, ),0)</f>
        <v>0</v>
      </c>
      <c r="L83" s="12">
        <f>IFERROR(VLOOKUP($A83,[1]май!$B:$F,4, ),0)</f>
        <v>2634.55</v>
      </c>
      <c r="M83" s="12">
        <f>IFERROR(VLOOKUP($A83,[1]май!$B:$F,5, ),0)</f>
        <v>22000</v>
      </c>
      <c r="N83" s="12">
        <f>IFERROR(VLOOKUP($A83,[1]июнь!$B:$F,4, ),0)</f>
        <v>2634.55</v>
      </c>
      <c r="O83" s="12">
        <f>IFERROR(VLOOKUP($A83,[1]июнь!$B:$F,5, ),0)</f>
        <v>6000</v>
      </c>
      <c r="P83" s="12">
        <f>IFERROR(VLOOKUP($A83,[1]июль!$B:$F,4, ),0)</f>
        <v>2634.55</v>
      </c>
      <c r="Q83" s="12">
        <f>IFERROR(VLOOKUP($A83,[1]июль!$B:$F,5, ),0)</f>
        <v>0</v>
      </c>
      <c r="R83" s="12">
        <f>IFERROR(VLOOKUP($A83,[1]август!$B:$F,4, ),0)</f>
        <v>2866.85</v>
      </c>
      <c r="S83" s="12">
        <f>IFERROR(VLOOKUP($A83,[1]август!$B:$F,5, ),0)</f>
        <v>2866.85</v>
      </c>
      <c r="T83" s="12">
        <f>IFERROR(VLOOKUP($A83,[1]сентябрь!$B:$F,4, ),0)</f>
        <v>2866.85</v>
      </c>
      <c r="U83" s="12">
        <f>IFERROR(VLOOKUP($A83,[1]сентябрь!$B:$F,5, ),0)</f>
        <v>0</v>
      </c>
      <c r="V83" s="12">
        <f>IFERROR(VLOOKUP($A83,[1]октябрь!$B:$F,4, ),0)</f>
        <v>2866.85</v>
      </c>
      <c r="W83" s="12">
        <f>IFERROR(VLOOKUP($A83,[1]октябрь!$B:$F,5, ),0)</f>
        <v>0</v>
      </c>
      <c r="X83" s="12">
        <f>IFERROR(VLOOKUP($A83,[1]ноябрь!$B:$F,4, ),0)</f>
        <v>2866.85</v>
      </c>
      <c r="Y83" s="12">
        <f>IFERROR(VLOOKUP($A83,[1]ноябрь!$B:$F,5, ),0)</f>
        <v>0</v>
      </c>
      <c r="Z83" s="12">
        <f>IFERROR(VLOOKUP($A83,[1]декабрь!$B:$F,4, ),0)</f>
        <v>3048.58</v>
      </c>
      <c r="AA83" s="12">
        <f>IFERROR(VLOOKUP($A83,[1]декабрь!$B:$F,5, ),0)</f>
        <v>0</v>
      </c>
    </row>
    <row r="84" spans="1:27" x14ac:dyDescent="0.25">
      <c r="A84" s="10" t="s">
        <v>99</v>
      </c>
      <c r="B84" s="11">
        <f>IFERROR(VLOOKUP($A84,[1]январь!$B:$F,3,),0)-IFERROR(VLOOKUP($A84,[1]январь!$B:$F,2, ),0)</f>
        <v>3065.35</v>
      </c>
      <c r="C84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-14892.479999999998</v>
      </c>
      <c r="D84" s="12">
        <f>IFERROR(VLOOKUP($A84,[1]январь!$B:$F,4, ),0)</f>
        <v>2634.55</v>
      </c>
      <c r="E84" s="12">
        <f>IFERROR(VLOOKUP($A84,[1]январь!$B:$F,5, ),0)</f>
        <v>0</v>
      </c>
      <c r="F84" s="12">
        <f>IFERROR(VLOOKUP($A84,[1]февраль!$B:$F,4, ),0)</f>
        <v>2634.55</v>
      </c>
      <c r="G84" s="12">
        <f>IFERROR(VLOOKUP($A84,[1]февраль!$B:$F,5, ),0)</f>
        <v>0</v>
      </c>
      <c r="H84" s="12">
        <f>IFERROR(VLOOKUP($A84,[1]март!$B:$F,4, ),0)</f>
        <v>2634.55</v>
      </c>
      <c r="I84" s="12">
        <f>IFERROR(VLOOKUP($A84,[1]март!$B:$F,5, ),0)</f>
        <v>0</v>
      </c>
      <c r="J84" s="12">
        <f>IFERROR(VLOOKUP($A84,[1]апрель!$B:$F,4, ),0)</f>
        <v>2634.55</v>
      </c>
      <c r="K84" s="12">
        <f>IFERROR(VLOOKUP($A84,[1]апрель!$B:$F,5, ),0)</f>
        <v>0</v>
      </c>
      <c r="L84" s="12">
        <f>IFERROR(VLOOKUP($A84,[1]май!$B:$F,4, ),0)</f>
        <v>2634.55</v>
      </c>
      <c r="M84" s="12">
        <f>IFERROR(VLOOKUP($A84,[1]май!$B:$F,5, ),0)</f>
        <v>0</v>
      </c>
      <c r="N84" s="12">
        <f>IFERROR(VLOOKUP($A84,[1]июнь!$B:$F,4, ),0)</f>
        <v>2634.55</v>
      </c>
      <c r="O84" s="12">
        <f>IFERROR(VLOOKUP($A84,[1]июнь!$B:$F,5, ),0)</f>
        <v>0</v>
      </c>
      <c r="P84" s="12">
        <f>IFERROR(VLOOKUP($A84,[1]июль!$B:$F,4, ),0)</f>
        <v>2634.55</v>
      </c>
      <c r="Q84" s="12">
        <f>IFERROR(VLOOKUP($A84,[1]июль!$B:$F,5, ),0)</f>
        <v>0</v>
      </c>
      <c r="R84" s="12">
        <f>IFERROR(VLOOKUP($A84,[1]август!$B:$F,4, ),0)</f>
        <v>2866.85</v>
      </c>
      <c r="S84" s="12">
        <f>IFERROR(VLOOKUP($A84,[1]август!$B:$F,5, ),0)</f>
        <v>0</v>
      </c>
      <c r="T84" s="12">
        <f>IFERROR(VLOOKUP($A84,[1]сентябрь!$B:$F,4, ),0)</f>
        <v>2866.85</v>
      </c>
      <c r="U84" s="12">
        <f>IFERROR(VLOOKUP($A84,[1]сентябрь!$B:$F,5, ),0)</f>
        <v>0</v>
      </c>
      <c r="V84" s="12">
        <f>IFERROR(VLOOKUP($A84,[1]октябрь!$B:$F,4, ),0)</f>
        <v>2866.85</v>
      </c>
      <c r="W84" s="12">
        <f>IFERROR(VLOOKUP($A84,[1]октябрь!$B:$F,5, ),0)</f>
        <v>0</v>
      </c>
      <c r="X84" s="12">
        <f>IFERROR(VLOOKUP($A84,[1]ноябрь!$B:$F,4, ),0)</f>
        <v>2866.85</v>
      </c>
      <c r="Y84" s="12">
        <f>IFERROR(VLOOKUP($A84,[1]ноябрь!$B:$F,5, ),0)</f>
        <v>15000</v>
      </c>
      <c r="Z84" s="12">
        <f>IFERROR(VLOOKUP($A84,[1]декабрь!$B:$F,4, ),0)</f>
        <v>3048.58</v>
      </c>
      <c r="AA84" s="12">
        <f>IFERROR(VLOOKUP($A84,[1]декабрь!$B:$F,5, ),0)</f>
        <v>0</v>
      </c>
    </row>
    <row r="85" spans="1:27" x14ac:dyDescent="0.25">
      <c r="A85" s="10" t="s">
        <v>100</v>
      </c>
      <c r="B85" s="11">
        <f>IFERROR(VLOOKUP($A85,[1]январь!$B:$F,3,),0)-IFERROR(VLOOKUP($A85,[1]январь!$B:$F,2, ),0)</f>
        <v>2940.64</v>
      </c>
      <c r="C85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1002.8100000000054</v>
      </c>
      <c r="D85" s="12">
        <f>IFERROR(VLOOKUP($A85,[1]январь!$B:$F,4, ),0)</f>
        <v>2634.55</v>
      </c>
      <c r="E85" s="12">
        <f>IFERROR(VLOOKUP($A85,[1]январь!$B:$F,5, ),0)</f>
        <v>5420</v>
      </c>
      <c r="F85" s="12">
        <f>IFERROR(VLOOKUP($A85,[1]февраль!$B:$F,4, ),0)</f>
        <v>2634.55</v>
      </c>
      <c r="G85" s="12">
        <f>IFERROR(VLOOKUP($A85,[1]февраль!$B:$F,5, ),0)</f>
        <v>0</v>
      </c>
      <c r="H85" s="12">
        <f>IFERROR(VLOOKUP($A85,[1]март!$B:$F,4, ),0)</f>
        <v>2634.55</v>
      </c>
      <c r="I85" s="12">
        <f>IFERROR(VLOOKUP($A85,[1]март!$B:$F,5, ),0)</f>
        <v>0</v>
      </c>
      <c r="J85" s="12">
        <f>IFERROR(VLOOKUP($A85,[1]апрель!$B:$F,4, ),0)</f>
        <v>2634.55</v>
      </c>
      <c r="K85" s="12">
        <f>IFERROR(VLOOKUP($A85,[1]апрель!$B:$F,5, ),0)</f>
        <v>0</v>
      </c>
      <c r="L85" s="12">
        <f>IFERROR(VLOOKUP($A85,[1]май!$B:$F,4, ),0)</f>
        <v>2634.55</v>
      </c>
      <c r="M85" s="12">
        <f>IFERROR(VLOOKUP($A85,[1]май!$B:$F,5, ),0)</f>
        <v>15600</v>
      </c>
      <c r="N85" s="12">
        <f>IFERROR(VLOOKUP($A85,[1]июнь!$B:$F,4, ),0)</f>
        <v>2634.55</v>
      </c>
      <c r="O85" s="12">
        <f>IFERROR(VLOOKUP($A85,[1]июнь!$B:$F,5, ),0)</f>
        <v>0</v>
      </c>
      <c r="P85" s="12">
        <f>IFERROR(VLOOKUP($A85,[1]июль!$B:$F,4, ),0)</f>
        <v>2634.55</v>
      </c>
      <c r="Q85" s="12">
        <f>IFERROR(VLOOKUP($A85,[1]июль!$B:$F,5, ),0)</f>
        <v>0</v>
      </c>
      <c r="R85" s="12">
        <f>IFERROR(VLOOKUP($A85,[1]август!$B:$F,4, ),0)</f>
        <v>2866.85</v>
      </c>
      <c r="S85" s="12">
        <f>IFERROR(VLOOKUP($A85,[1]август!$B:$F,5, ),0)</f>
        <v>0</v>
      </c>
      <c r="T85" s="12">
        <f>IFERROR(VLOOKUP($A85,[1]сентябрь!$B:$F,4, ),0)</f>
        <v>2866.85</v>
      </c>
      <c r="U85" s="12">
        <f>IFERROR(VLOOKUP($A85,[1]сентябрь!$B:$F,5, ),0)</f>
        <v>0</v>
      </c>
      <c r="V85" s="12">
        <f>IFERROR(VLOOKUP($A85,[1]октябрь!$B:$F,4, ),0)</f>
        <v>2866.85</v>
      </c>
      <c r="W85" s="12">
        <f>IFERROR(VLOOKUP($A85,[1]октябрь!$B:$F,5, ),0)</f>
        <v>0</v>
      </c>
      <c r="X85" s="12">
        <f>IFERROR(VLOOKUP($A85,[1]ноябрь!$B:$F,4, ),0)</f>
        <v>2866.85</v>
      </c>
      <c r="Y85" s="12">
        <f>IFERROR(VLOOKUP($A85,[1]ноябрь!$B:$F,5, ),0)</f>
        <v>0</v>
      </c>
      <c r="Z85" s="12">
        <f>IFERROR(VLOOKUP($A85,[1]декабрь!$B:$F,4, ),0)</f>
        <v>3048.58</v>
      </c>
      <c r="AA85" s="12">
        <f>IFERROR(VLOOKUP($A85,[1]декабрь!$B:$F,5, ),0)</f>
        <v>10000</v>
      </c>
    </row>
    <row r="86" spans="1:27" x14ac:dyDescent="0.25">
      <c r="A86" s="10" t="s">
        <v>101</v>
      </c>
      <c r="B86" s="11">
        <f>IFERROR(VLOOKUP($A86,[1]январь!$B:$F,3,),0)-IFERROR(VLOOKUP($A86,[1]январь!$B:$F,2, ),0)</f>
        <v>1558.63</v>
      </c>
      <c r="C86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0.80000000000563887</v>
      </c>
      <c r="D86" s="12">
        <f>IFERROR(VLOOKUP($A86,[1]январь!$B:$F,4, ),0)</f>
        <v>2634.55</v>
      </c>
      <c r="E86" s="12">
        <f>IFERROR(VLOOKUP($A86,[1]январь!$B:$F,5, ),0)</f>
        <v>0</v>
      </c>
      <c r="F86" s="12">
        <f>IFERROR(VLOOKUP($A86,[1]февраль!$B:$F,4, ),0)</f>
        <v>2634.55</v>
      </c>
      <c r="G86" s="12">
        <f>IFERROR(VLOOKUP($A86,[1]февраль!$B:$F,5, ),0)</f>
        <v>5000</v>
      </c>
      <c r="H86" s="12">
        <f>IFERROR(VLOOKUP($A86,[1]март!$B:$F,4, ),0)</f>
        <v>2634.55</v>
      </c>
      <c r="I86" s="12">
        <f>IFERROR(VLOOKUP($A86,[1]март!$B:$F,5, ),0)</f>
        <v>0</v>
      </c>
      <c r="J86" s="12">
        <f>IFERROR(VLOOKUP($A86,[1]апрель!$B:$F,4, ),0)</f>
        <v>2634.55</v>
      </c>
      <c r="K86" s="12">
        <f>IFERROR(VLOOKUP($A86,[1]апрель!$B:$F,5, ),0)</f>
        <v>5000</v>
      </c>
      <c r="L86" s="12">
        <f>IFERROR(VLOOKUP($A86,[1]май!$B:$F,4, ),0)</f>
        <v>2634.55</v>
      </c>
      <c r="M86" s="12">
        <f>IFERROR(VLOOKUP($A86,[1]май!$B:$F,5, ),0)</f>
        <v>0</v>
      </c>
      <c r="N86" s="12">
        <f>IFERROR(VLOOKUP($A86,[1]июнь!$B:$F,4, ),0)</f>
        <v>2634.55</v>
      </c>
      <c r="O86" s="12">
        <f>IFERROR(VLOOKUP($A86,[1]июнь!$B:$F,5, ),0)</f>
        <v>3000</v>
      </c>
      <c r="P86" s="12">
        <f>IFERROR(VLOOKUP($A86,[1]июль!$B:$F,4, ),0)</f>
        <v>2634.55</v>
      </c>
      <c r="Q86" s="12">
        <f>IFERROR(VLOOKUP($A86,[1]июль!$B:$F,5, ),0)</f>
        <v>0</v>
      </c>
      <c r="R86" s="12">
        <f>IFERROR(VLOOKUP($A86,[1]август!$B:$F,4, ),0)</f>
        <v>2866.85</v>
      </c>
      <c r="S86" s="12">
        <f>IFERROR(VLOOKUP($A86,[1]август!$B:$F,5, ),0)</f>
        <v>0</v>
      </c>
      <c r="T86" s="12">
        <f>IFERROR(VLOOKUP($A86,[1]сентябрь!$B:$F,4, ),0)</f>
        <v>2866.85</v>
      </c>
      <c r="U86" s="12">
        <f>IFERROR(VLOOKUP($A86,[1]сентябрь!$B:$F,5, ),0)</f>
        <v>7000</v>
      </c>
      <c r="V86" s="12">
        <f>IFERROR(VLOOKUP($A86,[1]октябрь!$B:$F,4, ),0)</f>
        <v>2866.85</v>
      </c>
      <c r="W86" s="12">
        <f>IFERROR(VLOOKUP($A86,[1]октябрь!$B:$F,5, ),0)</f>
        <v>0</v>
      </c>
      <c r="X86" s="12">
        <f>IFERROR(VLOOKUP($A86,[1]ноябрь!$B:$F,4, ),0)</f>
        <v>2866.85</v>
      </c>
      <c r="Y86" s="12">
        <f>IFERROR(VLOOKUP($A86,[1]ноябрь!$B:$F,5, ),0)</f>
        <v>0</v>
      </c>
      <c r="Z86" s="12">
        <f>IFERROR(VLOOKUP($A86,[1]декабрь!$B:$F,4, ),0)</f>
        <v>3048.58</v>
      </c>
      <c r="AA86" s="12">
        <f>IFERROR(VLOOKUP($A86,[1]декабрь!$B:$F,5, ),0)</f>
        <v>11400</v>
      </c>
    </row>
    <row r="87" spans="1:27" x14ac:dyDescent="0.25">
      <c r="A87" s="10" t="s">
        <v>102</v>
      </c>
      <c r="B87" s="11">
        <f>IFERROR(VLOOKUP($A87,[1]январь!$B:$F,3,),0)-IFERROR(VLOOKUP($A87,[1]январь!$B:$F,2, ),0)</f>
        <v>24548.01</v>
      </c>
      <c r="C87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9590.1799999999967</v>
      </c>
      <c r="D87" s="12">
        <f>IFERROR(VLOOKUP($A87,[1]январь!$B:$F,4, ),0)</f>
        <v>2634.55</v>
      </c>
      <c r="E87" s="12">
        <f>IFERROR(VLOOKUP($A87,[1]январь!$B:$F,5, ),0)</f>
        <v>0</v>
      </c>
      <c r="F87" s="12">
        <f>IFERROR(VLOOKUP($A87,[1]февраль!$B:$F,4, ),0)</f>
        <v>2634.55</v>
      </c>
      <c r="G87" s="12">
        <f>IFERROR(VLOOKUP($A87,[1]февраль!$B:$F,5, ),0)</f>
        <v>0</v>
      </c>
      <c r="H87" s="12">
        <f>IFERROR(VLOOKUP($A87,[1]март!$B:$F,4, ),0)</f>
        <v>2634.55</v>
      </c>
      <c r="I87" s="12">
        <f>IFERROR(VLOOKUP($A87,[1]март!$B:$F,5, ),0)</f>
        <v>0</v>
      </c>
      <c r="J87" s="12">
        <f>IFERROR(VLOOKUP($A87,[1]апрель!$B:$F,4, ),0)</f>
        <v>2634.55</v>
      </c>
      <c r="K87" s="12">
        <f>IFERROR(VLOOKUP($A87,[1]апрель!$B:$F,5, ),0)</f>
        <v>0</v>
      </c>
      <c r="L87" s="12">
        <f>IFERROR(VLOOKUP($A87,[1]май!$B:$F,4, ),0)</f>
        <v>2634.55</v>
      </c>
      <c r="M87" s="12">
        <f>IFERROR(VLOOKUP($A87,[1]май!$B:$F,5, ),0)</f>
        <v>0</v>
      </c>
      <c r="N87" s="12">
        <f>IFERROR(VLOOKUP($A87,[1]июнь!$B:$F,4, ),0)</f>
        <v>2634.55</v>
      </c>
      <c r="O87" s="12">
        <f>IFERROR(VLOOKUP($A87,[1]июнь!$B:$F,5, ),0)</f>
        <v>0</v>
      </c>
      <c r="P87" s="12">
        <f>IFERROR(VLOOKUP($A87,[1]июль!$B:$F,4, ),0)</f>
        <v>2634.55</v>
      </c>
      <c r="Q87" s="12">
        <f>IFERROR(VLOOKUP($A87,[1]июль!$B:$F,5, ),0)</f>
        <v>0</v>
      </c>
      <c r="R87" s="12">
        <f>IFERROR(VLOOKUP($A87,[1]август!$B:$F,4, ),0)</f>
        <v>2866.85</v>
      </c>
      <c r="S87" s="12">
        <f>IFERROR(VLOOKUP($A87,[1]август!$B:$F,5, ),0)</f>
        <v>18000</v>
      </c>
      <c r="T87" s="12">
        <f>IFERROR(VLOOKUP($A87,[1]сентябрь!$B:$F,4, ),0)</f>
        <v>2866.85</v>
      </c>
      <c r="U87" s="12">
        <f>IFERROR(VLOOKUP($A87,[1]сентябрь!$B:$F,5, ),0)</f>
        <v>0</v>
      </c>
      <c r="V87" s="12">
        <f>IFERROR(VLOOKUP($A87,[1]октябрь!$B:$F,4, ),0)</f>
        <v>2866.85</v>
      </c>
      <c r="W87" s="12">
        <f>IFERROR(VLOOKUP($A87,[1]октябрь!$B:$F,5, ),0)</f>
        <v>0</v>
      </c>
      <c r="X87" s="12">
        <f>IFERROR(VLOOKUP($A87,[1]ноябрь!$B:$F,4, ),0)</f>
        <v>2866.85</v>
      </c>
      <c r="Y87" s="12">
        <f>IFERROR(VLOOKUP($A87,[1]ноябрь!$B:$F,5, ),0)</f>
        <v>0</v>
      </c>
      <c r="Z87" s="12">
        <f>IFERROR(VLOOKUP($A87,[1]декабрь!$B:$F,4, ),0)</f>
        <v>3048.58</v>
      </c>
      <c r="AA87" s="12">
        <f>IFERROR(VLOOKUP($A87,[1]декабрь!$B:$F,5, ),0)</f>
        <v>0</v>
      </c>
    </row>
    <row r="88" spans="1:27" x14ac:dyDescent="0.25">
      <c r="A88" s="10" t="s">
        <v>103</v>
      </c>
      <c r="B88" s="11">
        <f>IFERROR(VLOOKUP($A88,[1]январь!$B:$F,3,),0)-IFERROR(VLOOKUP($A88,[1]январь!$B:$F,2, ),0)</f>
        <v>-7903.65</v>
      </c>
      <c r="C88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1.1823431123048067E-11</v>
      </c>
      <c r="D88" s="12">
        <f>IFERROR(VLOOKUP($A88,[1]январь!$B:$F,4, ),0)</f>
        <v>2634.55</v>
      </c>
      <c r="E88" s="12">
        <f>IFERROR(VLOOKUP($A88,[1]январь!$B:$F,5, ),0)</f>
        <v>0</v>
      </c>
      <c r="F88" s="12">
        <f>IFERROR(VLOOKUP($A88,[1]февраль!$B:$F,4, ),0)</f>
        <v>2634.55</v>
      </c>
      <c r="G88" s="12">
        <f>IFERROR(VLOOKUP($A88,[1]февраль!$B:$F,5, ),0)</f>
        <v>0</v>
      </c>
      <c r="H88" s="12">
        <f>IFERROR(VLOOKUP($A88,[1]март!$B:$F,4, ),0)</f>
        <v>2634.55</v>
      </c>
      <c r="I88" s="12">
        <f>IFERROR(VLOOKUP($A88,[1]март!$B:$F,5, ),0)</f>
        <v>0</v>
      </c>
      <c r="J88" s="12">
        <f>IFERROR(VLOOKUP($A88,[1]апрель!$B:$F,4, ),0)</f>
        <v>2634.55</v>
      </c>
      <c r="K88" s="12">
        <f>IFERROR(VLOOKUP($A88,[1]апрель!$B:$F,5, ),0)</f>
        <v>21076.400000000001</v>
      </c>
      <c r="L88" s="12">
        <f>IFERROR(VLOOKUP($A88,[1]май!$B:$F,4, ),0)</f>
        <v>2634.55</v>
      </c>
      <c r="M88" s="12">
        <f>IFERROR(VLOOKUP($A88,[1]май!$B:$F,5, ),0)</f>
        <v>0</v>
      </c>
      <c r="N88" s="12">
        <f>IFERROR(VLOOKUP($A88,[1]июнь!$B:$F,4, ),0)</f>
        <v>2634.55</v>
      </c>
      <c r="O88" s="12">
        <f>IFERROR(VLOOKUP($A88,[1]июнь!$B:$F,5, ),0)</f>
        <v>0</v>
      </c>
      <c r="P88" s="12">
        <f>IFERROR(VLOOKUP($A88,[1]июль!$B:$F,4, ),0)</f>
        <v>2634.55</v>
      </c>
      <c r="Q88" s="12">
        <f>IFERROR(VLOOKUP($A88,[1]июль!$B:$F,5, ),0)</f>
        <v>0</v>
      </c>
      <c r="R88" s="12">
        <f>IFERROR(VLOOKUP($A88,[1]август!$B:$F,4, ),0)</f>
        <v>2866.85</v>
      </c>
      <c r="S88" s="12">
        <f>IFERROR(VLOOKUP($A88,[1]август!$B:$F,5, ),0)</f>
        <v>0</v>
      </c>
      <c r="T88" s="12">
        <f>IFERROR(VLOOKUP($A88,[1]сентябрь!$B:$F,4, ),0)</f>
        <v>2866.85</v>
      </c>
      <c r="U88" s="12">
        <f>IFERROR(VLOOKUP($A88,[1]сентябрь!$B:$F,5, ),0)</f>
        <v>0</v>
      </c>
      <c r="V88" s="12">
        <f>IFERROR(VLOOKUP($A88,[1]октябрь!$B:$F,4, ),0)</f>
        <v>2866.85</v>
      </c>
      <c r="W88" s="12">
        <f>IFERROR(VLOOKUP($A88,[1]октябрь!$B:$F,5, ),0)</f>
        <v>0</v>
      </c>
      <c r="X88" s="12">
        <f>IFERROR(VLOOKUP($A88,[1]ноябрь!$B:$F,4, ),0)</f>
        <v>2866.85</v>
      </c>
      <c r="Y88" s="12">
        <f>IFERROR(VLOOKUP($A88,[1]ноябрь!$B:$F,5, ),0)</f>
        <v>0</v>
      </c>
      <c r="Z88" s="12">
        <f>IFERROR(VLOOKUP($A88,[1]декабрь!$B:$F,4, ),0)</f>
        <v>3048.58</v>
      </c>
      <c r="AA88" s="12">
        <f>IFERROR(VLOOKUP($A88,[1]декабрь!$B:$F,5, ),0)</f>
        <v>19785.080000000002</v>
      </c>
    </row>
    <row r="89" spans="1:27" x14ac:dyDescent="0.25">
      <c r="A89" s="10" t="s">
        <v>104</v>
      </c>
      <c r="B89" s="11">
        <f>IFERROR(VLOOKUP($A89,[1]январь!$B:$F,3,),0)-IFERROR(VLOOKUP($A89,[1]январь!$B:$F,2, ),0)</f>
        <v>5.35</v>
      </c>
      <c r="C89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612.52000000000646</v>
      </c>
      <c r="D89" s="12">
        <f>IFERROR(VLOOKUP($A89,[1]январь!$B:$F,4, ),0)</f>
        <v>2634.55</v>
      </c>
      <c r="E89" s="12">
        <f>IFERROR(VLOOKUP($A89,[1]январь!$B:$F,5, ),0)</f>
        <v>2635</v>
      </c>
      <c r="F89" s="12">
        <f>IFERROR(VLOOKUP($A89,[1]февраль!$B:$F,4, ),0)</f>
        <v>2634.55</v>
      </c>
      <c r="G89" s="12">
        <f>IFERROR(VLOOKUP($A89,[1]февраль!$B:$F,5, ),0)</f>
        <v>2700</v>
      </c>
      <c r="H89" s="12">
        <f>IFERROR(VLOOKUP($A89,[1]март!$B:$F,4, ),0)</f>
        <v>2634.55</v>
      </c>
      <c r="I89" s="12">
        <f>IFERROR(VLOOKUP($A89,[1]март!$B:$F,5, ),0)</f>
        <v>2635</v>
      </c>
      <c r="J89" s="12">
        <f>IFERROR(VLOOKUP($A89,[1]апрель!$B:$F,4, ),0)</f>
        <v>2634.55</v>
      </c>
      <c r="K89" s="12">
        <f>IFERROR(VLOOKUP($A89,[1]апрель!$B:$F,5, ),0)</f>
        <v>2635</v>
      </c>
      <c r="L89" s="12">
        <f>IFERROR(VLOOKUP($A89,[1]май!$B:$F,4, ),0)</f>
        <v>2634.55</v>
      </c>
      <c r="M89" s="12">
        <f>IFERROR(VLOOKUP($A89,[1]май!$B:$F,5, ),0)</f>
        <v>2635</v>
      </c>
      <c r="N89" s="12">
        <f>IFERROR(VLOOKUP($A89,[1]июнь!$B:$F,4, ),0)</f>
        <v>2634.55</v>
      </c>
      <c r="O89" s="12">
        <f>IFERROR(VLOOKUP($A89,[1]июнь!$B:$F,5, ),0)</f>
        <v>0</v>
      </c>
      <c r="P89" s="12">
        <f>IFERROR(VLOOKUP($A89,[1]июль!$B:$F,4, ),0)</f>
        <v>2634.55</v>
      </c>
      <c r="Q89" s="12">
        <f>IFERROR(VLOOKUP($A89,[1]июль!$B:$F,5, ),0)</f>
        <v>0</v>
      </c>
      <c r="R89" s="12">
        <f>IFERROR(VLOOKUP($A89,[1]август!$B:$F,4, ),0)</f>
        <v>2866.85</v>
      </c>
      <c r="S89" s="12">
        <f>IFERROR(VLOOKUP($A89,[1]август!$B:$F,5, ),0)</f>
        <v>7905</v>
      </c>
      <c r="T89" s="12">
        <f>IFERROR(VLOOKUP($A89,[1]сентябрь!$B:$F,4, ),0)</f>
        <v>2866.85</v>
      </c>
      <c r="U89" s="12">
        <f>IFERROR(VLOOKUP($A89,[1]сентябрь!$B:$F,5, ),0)</f>
        <v>2635</v>
      </c>
      <c r="V89" s="12">
        <f>IFERROR(VLOOKUP($A89,[1]октябрь!$B:$F,4, ),0)</f>
        <v>2866.85</v>
      </c>
      <c r="W89" s="12">
        <f>IFERROR(VLOOKUP($A89,[1]октябрь!$B:$F,5, ),0)</f>
        <v>2635</v>
      </c>
      <c r="X89" s="12">
        <f>IFERROR(VLOOKUP($A89,[1]ноябрь!$B:$F,4, ),0)</f>
        <v>2866.85</v>
      </c>
      <c r="Y89" s="12">
        <f>IFERROR(VLOOKUP($A89,[1]ноябрь!$B:$F,5, ),0)</f>
        <v>4000</v>
      </c>
      <c r="Z89" s="12">
        <f>IFERROR(VLOOKUP($A89,[1]декабрь!$B:$F,4, ),0)</f>
        <v>3048.58</v>
      </c>
      <c r="AA89" s="12">
        <f>IFERROR(VLOOKUP($A89,[1]декабрь!$B:$F,5, ),0)</f>
        <v>3150</v>
      </c>
    </row>
    <row r="90" spans="1:27" x14ac:dyDescent="0.25">
      <c r="A90" s="10" t="s">
        <v>105</v>
      </c>
      <c r="B90" s="11">
        <f>IFERROR(VLOOKUP($A90,[1]январь!$B:$F,3,),0)-IFERROR(VLOOKUP($A90,[1]январь!$B:$F,2, ),0)</f>
        <v>0</v>
      </c>
      <c r="C90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-2957.829999999999</v>
      </c>
      <c r="D90" s="12">
        <f>IFERROR(VLOOKUP($A90,[1]январь!$B:$F,4, ),0)</f>
        <v>2634.55</v>
      </c>
      <c r="E90" s="12">
        <f>IFERROR(VLOOKUP($A90,[1]январь!$B:$F,5, ),0)</f>
        <v>0</v>
      </c>
      <c r="F90" s="12">
        <f>IFERROR(VLOOKUP($A90,[1]февраль!$B:$F,4, ),0)</f>
        <v>2634.55</v>
      </c>
      <c r="G90" s="12">
        <f>IFERROR(VLOOKUP($A90,[1]февраль!$B:$F,5, ),0)</f>
        <v>0</v>
      </c>
      <c r="H90" s="12">
        <f>IFERROR(VLOOKUP($A90,[1]март!$B:$F,4, ),0)</f>
        <v>2634.55</v>
      </c>
      <c r="I90" s="12">
        <f>IFERROR(VLOOKUP($A90,[1]март!$B:$F,5, ),0)</f>
        <v>0</v>
      </c>
      <c r="J90" s="12">
        <f>IFERROR(VLOOKUP($A90,[1]апрель!$B:$F,4, ),0)</f>
        <v>2634.55</v>
      </c>
      <c r="K90" s="12">
        <f>IFERROR(VLOOKUP($A90,[1]апрель!$B:$F,5, ),0)</f>
        <v>0</v>
      </c>
      <c r="L90" s="12">
        <f>IFERROR(VLOOKUP($A90,[1]май!$B:$F,4, ),0)</f>
        <v>2634.55</v>
      </c>
      <c r="M90" s="12">
        <f>IFERROR(VLOOKUP($A90,[1]май!$B:$F,5, ),0)</f>
        <v>0</v>
      </c>
      <c r="N90" s="12">
        <f>IFERROR(VLOOKUP($A90,[1]июнь!$B:$F,4, ),0)</f>
        <v>2634.55</v>
      </c>
      <c r="O90" s="12">
        <f>IFERROR(VLOOKUP($A90,[1]июнь!$B:$F,5, ),0)</f>
        <v>0</v>
      </c>
      <c r="P90" s="12">
        <f>IFERROR(VLOOKUP($A90,[1]июль!$B:$F,4, ),0)</f>
        <v>2634.55</v>
      </c>
      <c r="Q90" s="12">
        <f>IFERROR(VLOOKUP($A90,[1]июль!$B:$F,5, ),0)</f>
        <v>0</v>
      </c>
      <c r="R90" s="12">
        <f>IFERROR(VLOOKUP($A90,[1]август!$B:$F,4, ),0)</f>
        <v>2866.85</v>
      </c>
      <c r="S90" s="12">
        <f>IFERROR(VLOOKUP($A90,[1]август!$B:$F,5, ),0)</f>
        <v>0</v>
      </c>
      <c r="T90" s="12">
        <f>IFERROR(VLOOKUP($A90,[1]сентябрь!$B:$F,4, ),0)</f>
        <v>2866.85</v>
      </c>
      <c r="U90" s="12">
        <f>IFERROR(VLOOKUP($A90,[1]сентябрь!$B:$F,5, ),0)</f>
        <v>0</v>
      </c>
      <c r="V90" s="12">
        <f>IFERROR(VLOOKUP($A90,[1]октябрь!$B:$F,4, ),0)</f>
        <v>2866.85</v>
      </c>
      <c r="W90" s="12">
        <f>IFERROR(VLOOKUP($A90,[1]октябрь!$B:$F,5, ),0)</f>
        <v>0</v>
      </c>
      <c r="X90" s="12">
        <f>IFERROR(VLOOKUP($A90,[1]ноябрь!$B:$F,4, ),0)</f>
        <v>2866.85</v>
      </c>
      <c r="Y90" s="12">
        <f>IFERROR(VLOOKUP($A90,[1]ноябрь!$B:$F,5, ),0)</f>
        <v>30000</v>
      </c>
      <c r="Z90" s="12">
        <f>IFERROR(VLOOKUP($A90,[1]декабрь!$B:$F,4, ),0)</f>
        <v>3048.58</v>
      </c>
      <c r="AA90" s="12">
        <f>IFERROR(VLOOKUP($A90,[1]декабрь!$B:$F,5, ),0)</f>
        <v>0</v>
      </c>
    </row>
    <row r="91" spans="1:27" x14ac:dyDescent="0.25">
      <c r="A91" s="10" t="s">
        <v>106</v>
      </c>
      <c r="B91" s="11">
        <f>IFERROR(VLOOKUP($A91,[1]январь!$B:$F,3,),0)-IFERROR(VLOOKUP($A91,[1]январь!$B:$F,2, ),0)</f>
        <v>58.15</v>
      </c>
      <c r="C91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-8782.2800000000007</v>
      </c>
      <c r="D91" s="12">
        <f>IFERROR(VLOOKUP($A91,[1]январь!$B:$F,4, ),0)</f>
        <v>2634.55</v>
      </c>
      <c r="E91" s="12">
        <f>IFERROR(VLOOKUP($A91,[1]январь!$B:$F,5, ),0)</f>
        <v>0</v>
      </c>
      <c r="F91" s="12">
        <f>IFERROR(VLOOKUP($A91,[1]февраль!$B:$F,4, ),0)</f>
        <v>2634.55</v>
      </c>
      <c r="G91" s="12">
        <f>IFERROR(VLOOKUP($A91,[1]февраль!$B:$F,5, ),0)</f>
        <v>0</v>
      </c>
      <c r="H91" s="12">
        <f>IFERROR(VLOOKUP($A91,[1]март!$B:$F,4, ),0)</f>
        <v>2634.55</v>
      </c>
      <c r="I91" s="12">
        <f>IFERROR(VLOOKUP($A91,[1]март!$B:$F,5, ),0)</f>
        <v>7845.5</v>
      </c>
      <c r="J91" s="12">
        <f>IFERROR(VLOOKUP($A91,[1]апрель!$B:$F,4, ),0)</f>
        <v>2634.55</v>
      </c>
      <c r="K91" s="12">
        <f>IFERROR(VLOOKUP($A91,[1]апрель!$B:$F,5, ),0)</f>
        <v>0</v>
      </c>
      <c r="L91" s="12">
        <f>IFERROR(VLOOKUP($A91,[1]май!$B:$F,4, ),0)</f>
        <v>2634.55</v>
      </c>
      <c r="M91" s="12">
        <f>IFERROR(VLOOKUP($A91,[1]май!$B:$F,5, ),0)</f>
        <v>7903.65</v>
      </c>
      <c r="N91" s="12">
        <f>IFERROR(VLOOKUP($A91,[1]июнь!$B:$F,4, ),0)</f>
        <v>2634.55</v>
      </c>
      <c r="O91" s="12">
        <f>IFERROR(VLOOKUP($A91,[1]июнь!$B:$F,5, ),0)</f>
        <v>0</v>
      </c>
      <c r="P91" s="12">
        <f>IFERROR(VLOOKUP($A91,[1]июль!$B:$F,4, ),0)</f>
        <v>2634.55</v>
      </c>
      <c r="Q91" s="12">
        <f>IFERROR(VLOOKUP($A91,[1]июль!$B:$F,5, ),0)</f>
        <v>0</v>
      </c>
      <c r="R91" s="12">
        <f>IFERROR(VLOOKUP($A91,[1]август!$B:$F,4, ),0)</f>
        <v>2866.85</v>
      </c>
      <c r="S91" s="12">
        <f>IFERROR(VLOOKUP($A91,[1]август!$B:$F,5, ),0)</f>
        <v>0</v>
      </c>
      <c r="T91" s="12">
        <f>IFERROR(VLOOKUP($A91,[1]сентябрь!$B:$F,4, ),0)</f>
        <v>2866.85</v>
      </c>
      <c r="U91" s="12">
        <f>IFERROR(VLOOKUP($A91,[1]сентябрь!$B:$F,5, ),0)</f>
        <v>0</v>
      </c>
      <c r="V91" s="12">
        <f>IFERROR(VLOOKUP($A91,[1]октябрь!$B:$F,4, ),0)</f>
        <v>2866.85</v>
      </c>
      <c r="W91" s="12">
        <f>IFERROR(VLOOKUP($A91,[1]октябрь!$B:$F,5, ),0)</f>
        <v>8368.25</v>
      </c>
      <c r="X91" s="12">
        <f>IFERROR(VLOOKUP($A91,[1]ноябрь!$B:$F,4, ),0)</f>
        <v>2866.85</v>
      </c>
      <c r="Y91" s="12">
        <f>IFERROR(VLOOKUP($A91,[1]ноябрь!$B:$F,5, ),0)</f>
        <v>0</v>
      </c>
      <c r="Z91" s="12">
        <f>IFERROR(VLOOKUP($A91,[1]декабрь!$B:$F,4, ),0)</f>
        <v>3048.58</v>
      </c>
      <c r="AA91" s="12">
        <f>IFERROR(VLOOKUP($A91,[1]декабрь!$B:$F,5, ),0)</f>
        <v>0</v>
      </c>
    </row>
    <row r="92" spans="1:27" x14ac:dyDescent="0.25">
      <c r="A92" s="10" t="s">
        <v>107</v>
      </c>
      <c r="B92" s="11">
        <f>IFERROR(VLOOKUP($A92,[1]январь!$B:$F,3,),0)-IFERROR(VLOOKUP($A92,[1]январь!$B:$F,2, ),0)</f>
        <v>5111.67</v>
      </c>
      <c r="C92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-506.15999999999985</v>
      </c>
      <c r="D92" s="12">
        <f>IFERROR(VLOOKUP($A92,[1]январь!$B:$F,4, ),0)</f>
        <v>2634.55</v>
      </c>
      <c r="E92" s="12">
        <f>IFERROR(VLOOKUP($A92,[1]январь!$B:$F,5, ),0)</f>
        <v>2700</v>
      </c>
      <c r="F92" s="12">
        <f>IFERROR(VLOOKUP($A92,[1]февраль!$B:$F,4, ),0)</f>
        <v>2634.55</v>
      </c>
      <c r="G92" s="12">
        <f>IFERROR(VLOOKUP($A92,[1]февраль!$B:$F,5, ),0)</f>
        <v>2700</v>
      </c>
      <c r="H92" s="12">
        <f>IFERROR(VLOOKUP($A92,[1]март!$B:$F,4, ),0)</f>
        <v>2634.55</v>
      </c>
      <c r="I92" s="12">
        <f>IFERROR(VLOOKUP($A92,[1]март!$B:$F,5, ),0)</f>
        <v>2700</v>
      </c>
      <c r="J92" s="12">
        <f>IFERROR(VLOOKUP($A92,[1]апрель!$B:$F,4, ),0)</f>
        <v>2634.55</v>
      </c>
      <c r="K92" s="12">
        <f>IFERROR(VLOOKUP($A92,[1]апрель!$B:$F,5, ),0)</f>
        <v>2700</v>
      </c>
      <c r="L92" s="12">
        <f>IFERROR(VLOOKUP($A92,[1]май!$B:$F,4, ),0)</f>
        <v>2634.55</v>
      </c>
      <c r="M92" s="12">
        <f>IFERROR(VLOOKUP($A92,[1]май!$B:$F,5, ),0)</f>
        <v>2700</v>
      </c>
      <c r="N92" s="12">
        <f>IFERROR(VLOOKUP($A92,[1]июнь!$B:$F,4, ),0)</f>
        <v>2634.55</v>
      </c>
      <c r="O92" s="12">
        <f>IFERROR(VLOOKUP($A92,[1]июнь!$B:$F,5, ),0)</f>
        <v>2700</v>
      </c>
      <c r="P92" s="12">
        <f>IFERROR(VLOOKUP($A92,[1]июль!$B:$F,4, ),0)</f>
        <v>2634.55</v>
      </c>
      <c r="Q92" s="12">
        <f>IFERROR(VLOOKUP($A92,[1]июль!$B:$F,5, ),0)</f>
        <v>2700</v>
      </c>
      <c r="R92" s="12">
        <f>IFERROR(VLOOKUP($A92,[1]август!$B:$F,4, ),0)</f>
        <v>2866.85</v>
      </c>
      <c r="S92" s="12">
        <f>IFERROR(VLOOKUP($A92,[1]август!$B:$F,5, ),0)</f>
        <v>2700</v>
      </c>
      <c r="T92" s="12">
        <f>IFERROR(VLOOKUP($A92,[1]сентябрь!$B:$F,4, ),0)</f>
        <v>2866.85</v>
      </c>
      <c r="U92" s="12">
        <f>IFERROR(VLOOKUP($A92,[1]сентябрь!$B:$F,5, ),0)</f>
        <v>2870</v>
      </c>
      <c r="V92" s="12">
        <f>IFERROR(VLOOKUP($A92,[1]октябрь!$B:$F,4, ),0)</f>
        <v>2866.85</v>
      </c>
      <c r="W92" s="12">
        <f>IFERROR(VLOOKUP($A92,[1]октябрь!$B:$F,5, ),0)</f>
        <v>2870</v>
      </c>
      <c r="X92" s="12">
        <f>IFERROR(VLOOKUP($A92,[1]ноябрь!$B:$F,4, ),0)</f>
        <v>2866.85</v>
      </c>
      <c r="Y92" s="12">
        <f>IFERROR(VLOOKUP($A92,[1]ноябрь!$B:$F,5, ),0)</f>
        <v>0</v>
      </c>
      <c r="Z92" s="12">
        <f>IFERROR(VLOOKUP($A92,[1]декабрь!$B:$F,4, ),0)</f>
        <v>3048.58</v>
      </c>
      <c r="AA92" s="12">
        <f>IFERROR(VLOOKUP($A92,[1]декабрь!$B:$F,5, ),0)</f>
        <v>0</v>
      </c>
    </row>
    <row r="93" spans="1:27" x14ac:dyDescent="0.25">
      <c r="A93" s="10" t="s">
        <v>108</v>
      </c>
      <c r="B93" s="11">
        <f>IFERROR(VLOOKUP($A93,[1]январь!$B:$F,3,),0)-IFERROR(VLOOKUP($A93,[1]январь!$B:$F,2, ),0)</f>
        <v>1519.94</v>
      </c>
      <c r="C93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8662.1100000000079</v>
      </c>
      <c r="D93" s="12">
        <f>IFERROR(VLOOKUP($A93,[1]январь!$B:$F,4, ),0)</f>
        <v>2634.55</v>
      </c>
      <c r="E93" s="12">
        <f>IFERROR(VLOOKUP($A93,[1]январь!$B:$F,5, ),0)</f>
        <v>0</v>
      </c>
      <c r="F93" s="12">
        <f>IFERROR(VLOOKUP($A93,[1]февраль!$B:$F,4, ),0)</f>
        <v>2634.55</v>
      </c>
      <c r="G93" s="12">
        <f>IFERROR(VLOOKUP($A93,[1]февраль!$B:$F,5, ),0)</f>
        <v>0</v>
      </c>
      <c r="H93" s="12">
        <f>IFERROR(VLOOKUP($A93,[1]март!$B:$F,4, ),0)</f>
        <v>2634.55</v>
      </c>
      <c r="I93" s="12">
        <f>IFERROR(VLOOKUP($A93,[1]март!$B:$F,5, ),0)</f>
        <v>0</v>
      </c>
      <c r="J93" s="12">
        <f>IFERROR(VLOOKUP($A93,[1]апрель!$B:$F,4, ),0)</f>
        <v>2634.55</v>
      </c>
      <c r="K93" s="12">
        <f>IFERROR(VLOOKUP($A93,[1]апрель!$B:$F,5, ),0)</f>
        <v>0</v>
      </c>
      <c r="L93" s="12">
        <f>IFERROR(VLOOKUP($A93,[1]май!$B:$F,4, ),0)</f>
        <v>2634.55</v>
      </c>
      <c r="M93" s="12">
        <f>IFERROR(VLOOKUP($A93,[1]май!$B:$F,5, ),0)</f>
        <v>0</v>
      </c>
      <c r="N93" s="12">
        <f>IFERROR(VLOOKUP($A93,[1]июнь!$B:$F,4, ),0)</f>
        <v>2634.55</v>
      </c>
      <c r="O93" s="12">
        <f>IFERROR(VLOOKUP($A93,[1]июнь!$B:$F,5, ),0)</f>
        <v>10000</v>
      </c>
      <c r="P93" s="12">
        <f>IFERROR(VLOOKUP($A93,[1]июль!$B:$F,4, ),0)</f>
        <v>2634.55</v>
      </c>
      <c r="Q93" s="12">
        <f>IFERROR(VLOOKUP($A93,[1]июль!$B:$F,5, ),0)</f>
        <v>0</v>
      </c>
      <c r="R93" s="12">
        <f>IFERROR(VLOOKUP($A93,[1]август!$B:$F,4, ),0)</f>
        <v>2866.85</v>
      </c>
      <c r="S93" s="12">
        <f>IFERROR(VLOOKUP($A93,[1]август!$B:$F,5, ),0)</f>
        <v>0</v>
      </c>
      <c r="T93" s="12">
        <f>IFERROR(VLOOKUP($A93,[1]сентябрь!$B:$F,4, ),0)</f>
        <v>2866.85</v>
      </c>
      <c r="U93" s="12">
        <f>IFERROR(VLOOKUP($A93,[1]сентябрь!$B:$F,5, ),0)</f>
        <v>0</v>
      </c>
      <c r="V93" s="12">
        <f>IFERROR(VLOOKUP($A93,[1]октябрь!$B:$F,4, ),0)</f>
        <v>2866.85</v>
      </c>
      <c r="W93" s="12">
        <f>IFERROR(VLOOKUP($A93,[1]октябрь!$B:$F,5, ),0)</f>
        <v>0</v>
      </c>
      <c r="X93" s="12">
        <f>IFERROR(VLOOKUP($A93,[1]ноябрь!$B:$F,4, ),0)</f>
        <v>2866.85</v>
      </c>
      <c r="Y93" s="12">
        <f>IFERROR(VLOOKUP($A93,[1]ноябрь!$B:$F,5, ),0)</f>
        <v>30100</v>
      </c>
      <c r="Z93" s="12">
        <f>IFERROR(VLOOKUP($A93,[1]декабрь!$B:$F,4, ),0)</f>
        <v>3048.58</v>
      </c>
      <c r="AA93" s="12">
        <f>IFERROR(VLOOKUP($A93,[1]декабрь!$B:$F,5, ),0)</f>
        <v>0</v>
      </c>
    </row>
    <row r="94" spans="1:27" x14ac:dyDescent="0.25">
      <c r="A94" s="10" t="s">
        <v>109</v>
      </c>
      <c r="B94" s="11">
        <f>IFERROR(VLOOKUP($A94,[1]январь!$B:$F,3,),0)-IFERROR(VLOOKUP($A94,[1]январь!$B:$F,2, ),0)</f>
        <v>-157429.06</v>
      </c>
      <c r="C94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-878.62999999997555</v>
      </c>
      <c r="D94" s="12">
        <f>IFERROR(VLOOKUP($A94,[1]январь!$B:$F,4, ),0)</f>
        <v>2634.55</v>
      </c>
      <c r="E94" s="12">
        <f>IFERROR(VLOOKUP($A94,[1]январь!$B:$F,5, ),0)</f>
        <v>0</v>
      </c>
      <c r="F94" s="12">
        <f>IFERROR(VLOOKUP($A94,[1]февраль!$B:$F,4, ),0)</f>
        <v>2634.55</v>
      </c>
      <c r="G94" s="12">
        <f>IFERROR(VLOOKUP($A94,[1]февраль!$B:$F,5, ),0)</f>
        <v>0</v>
      </c>
      <c r="H94" s="12">
        <f>IFERROR(VLOOKUP($A94,[1]март!$B:$F,4, ),0)</f>
        <v>2634.55</v>
      </c>
      <c r="I94" s="12">
        <f>IFERROR(VLOOKUP($A94,[1]март!$B:$F,5, ),0)</f>
        <v>0</v>
      </c>
      <c r="J94" s="12">
        <f>IFERROR(VLOOKUP($A94,[1]апрель!$B:$F,4, ),0)</f>
        <v>2634.55</v>
      </c>
      <c r="K94" s="12">
        <f>IFERROR(VLOOKUP($A94,[1]апрель!$B:$F,5, ),0)</f>
        <v>0</v>
      </c>
      <c r="L94" s="12">
        <f>IFERROR(VLOOKUP($A94,[1]май!$B:$F,4, ),0)</f>
        <v>2634.55</v>
      </c>
      <c r="M94" s="12">
        <f>IFERROR(VLOOKUP($A94,[1]май!$B:$F,5, ),0)</f>
        <v>0</v>
      </c>
      <c r="N94" s="12">
        <f>IFERROR(VLOOKUP($A94,[1]июнь!$B:$F,4, ),0)</f>
        <v>2634.55</v>
      </c>
      <c r="O94" s="12">
        <f>IFERROR(VLOOKUP($A94,[1]июнь!$B:$F,5, ),0)</f>
        <v>2634.55</v>
      </c>
      <c r="P94" s="12">
        <f>IFERROR(VLOOKUP($A94,[1]июль!$B:$F,4, ),0)</f>
        <v>2634.55</v>
      </c>
      <c r="Q94" s="12">
        <f>IFERROR(VLOOKUP($A94,[1]июль!$B:$F,5, ),0)</f>
        <v>173236.36</v>
      </c>
      <c r="R94" s="12">
        <f>IFERROR(VLOOKUP($A94,[1]август!$B:$F,4, ),0)</f>
        <v>2866.85</v>
      </c>
      <c r="S94" s="12">
        <f>IFERROR(VLOOKUP($A94,[1]август!$B:$F,5, ),0)</f>
        <v>2634.55</v>
      </c>
      <c r="T94" s="12">
        <f>IFERROR(VLOOKUP($A94,[1]сентябрь!$B:$F,4, ),0)</f>
        <v>2866.85</v>
      </c>
      <c r="U94" s="12">
        <f>IFERROR(VLOOKUP($A94,[1]сентябрь!$B:$F,5, ),0)</f>
        <v>2634.55</v>
      </c>
      <c r="V94" s="12">
        <f>IFERROR(VLOOKUP($A94,[1]октябрь!$B:$F,4, ),0)</f>
        <v>2866.85</v>
      </c>
      <c r="W94" s="12">
        <f>IFERROR(VLOOKUP($A94,[1]октябрь!$B:$F,5, ),0)</f>
        <v>2634.55</v>
      </c>
      <c r="X94" s="12">
        <f>IFERROR(VLOOKUP($A94,[1]ноябрь!$B:$F,4, ),0)</f>
        <v>2866.85</v>
      </c>
      <c r="Y94" s="12">
        <f>IFERROR(VLOOKUP($A94,[1]ноябрь!$B:$F,5, ),0)</f>
        <v>2866.85</v>
      </c>
      <c r="Z94" s="12">
        <f>IFERROR(VLOOKUP($A94,[1]декабрь!$B:$F,4, ),0)</f>
        <v>3048.58</v>
      </c>
      <c r="AA94" s="12">
        <f>IFERROR(VLOOKUP($A94,[1]декабрь!$B:$F,5, ),0)</f>
        <v>2866.85</v>
      </c>
    </row>
    <row r="95" spans="1:27" x14ac:dyDescent="0.25">
      <c r="A95" s="10" t="s">
        <v>110</v>
      </c>
      <c r="B95" s="11">
        <f>IFERROR(VLOOKUP($A95,[1]январь!$B:$F,3,),0)-IFERROR(VLOOKUP($A95,[1]январь!$B:$F,2, ),0)</f>
        <v>-18441.849999999999</v>
      </c>
      <c r="C95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-22399.679999999997</v>
      </c>
      <c r="D95" s="12">
        <f>IFERROR(VLOOKUP($A95,[1]январь!$B:$F,4, ),0)</f>
        <v>2634.55</v>
      </c>
      <c r="E95" s="12">
        <f>IFERROR(VLOOKUP($A95,[1]январь!$B:$F,5, ),0)</f>
        <v>0</v>
      </c>
      <c r="F95" s="12">
        <f>IFERROR(VLOOKUP($A95,[1]февраль!$B:$F,4, ),0)</f>
        <v>2634.55</v>
      </c>
      <c r="G95" s="12">
        <f>IFERROR(VLOOKUP($A95,[1]февраль!$B:$F,5, ),0)</f>
        <v>0</v>
      </c>
      <c r="H95" s="12">
        <f>IFERROR(VLOOKUP($A95,[1]март!$B:$F,4, ),0)</f>
        <v>2634.55</v>
      </c>
      <c r="I95" s="12">
        <f>IFERROR(VLOOKUP($A95,[1]март!$B:$F,5, ),0)</f>
        <v>0</v>
      </c>
      <c r="J95" s="12">
        <f>IFERROR(VLOOKUP($A95,[1]апрель!$B:$F,4, ),0)</f>
        <v>2634.55</v>
      </c>
      <c r="K95" s="12">
        <f>IFERROR(VLOOKUP($A95,[1]апрель!$B:$F,5, ),0)</f>
        <v>29000</v>
      </c>
      <c r="L95" s="12">
        <f>IFERROR(VLOOKUP($A95,[1]май!$B:$F,4, ),0)</f>
        <v>2634.55</v>
      </c>
      <c r="M95" s="12">
        <f>IFERROR(VLOOKUP($A95,[1]май!$B:$F,5, ),0)</f>
        <v>0</v>
      </c>
      <c r="N95" s="12">
        <f>IFERROR(VLOOKUP($A95,[1]июнь!$B:$F,4, ),0)</f>
        <v>2634.55</v>
      </c>
      <c r="O95" s="12">
        <f>IFERROR(VLOOKUP($A95,[1]июнь!$B:$F,5, ),0)</f>
        <v>0</v>
      </c>
      <c r="P95" s="12">
        <f>IFERROR(VLOOKUP($A95,[1]июль!$B:$F,4, ),0)</f>
        <v>2634.55</v>
      </c>
      <c r="Q95" s="12">
        <f>IFERROR(VLOOKUP($A95,[1]июль!$B:$F,5, ),0)</f>
        <v>0</v>
      </c>
      <c r="R95" s="12">
        <f>IFERROR(VLOOKUP($A95,[1]август!$B:$F,4, ),0)</f>
        <v>2866.85</v>
      </c>
      <c r="S95" s="12">
        <f>IFERROR(VLOOKUP($A95,[1]август!$B:$F,5, ),0)</f>
        <v>0</v>
      </c>
      <c r="T95" s="12">
        <f>IFERROR(VLOOKUP($A95,[1]сентябрь!$B:$F,4, ),0)</f>
        <v>2866.85</v>
      </c>
      <c r="U95" s="12">
        <f>IFERROR(VLOOKUP($A95,[1]сентябрь!$B:$F,5, ),0)</f>
        <v>0</v>
      </c>
      <c r="V95" s="12">
        <f>IFERROR(VLOOKUP($A95,[1]октябрь!$B:$F,4, ),0)</f>
        <v>2866.85</v>
      </c>
      <c r="W95" s="12">
        <f>IFERROR(VLOOKUP($A95,[1]октябрь!$B:$F,5, ),0)</f>
        <v>0</v>
      </c>
      <c r="X95" s="12">
        <f>IFERROR(VLOOKUP($A95,[1]ноябрь!$B:$F,4, ),0)</f>
        <v>2866.85</v>
      </c>
      <c r="Y95" s="12">
        <f>IFERROR(VLOOKUP($A95,[1]ноябрь!$B:$F,5, ),0)</f>
        <v>0</v>
      </c>
      <c r="Z95" s="12">
        <f>IFERROR(VLOOKUP($A95,[1]декабрь!$B:$F,4, ),0)</f>
        <v>3048.58</v>
      </c>
      <c r="AA95" s="12">
        <f>IFERROR(VLOOKUP($A95,[1]декабрь!$B:$F,5, ),0)</f>
        <v>0</v>
      </c>
    </row>
    <row r="96" spans="1:27" x14ac:dyDescent="0.25">
      <c r="A96" s="10" t="s">
        <v>111</v>
      </c>
      <c r="B96" s="11">
        <f>IFERROR(VLOOKUP($A96,[1]январь!$B:$F,3,),0)-IFERROR(VLOOKUP($A96,[1]январь!$B:$F,2, ),0)</f>
        <v>8165.04</v>
      </c>
      <c r="C96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-149.79000000000178</v>
      </c>
      <c r="D96" s="12">
        <f>IFERROR(VLOOKUP($A96,[1]январь!$B:$F,4, ),0)</f>
        <v>2634.55</v>
      </c>
      <c r="E96" s="12">
        <f>IFERROR(VLOOKUP($A96,[1]январь!$B:$F,5, ),0)</f>
        <v>2635</v>
      </c>
      <c r="F96" s="12">
        <f>IFERROR(VLOOKUP($A96,[1]февраль!$B:$F,4, ),0)</f>
        <v>2634.55</v>
      </c>
      <c r="G96" s="12">
        <f>IFERROR(VLOOKUP($A96,[1]февраль!$B:$F,5, ),0)</f>
        <v>2635</v>
      </c>
      <c r="H96" s="12">
        <f>IFERROR(VLOOKUP($A96,[1]март!$B:$F,4, ),0)</f>
        <v>2634.55</v>
      </c>
      <c r="I96" s="12">
        <f>IFERROR(VLOOKUP($A96,[1]март!$B:$F,5, ),0)</f>
        <v>0</v>
      </c>
      <c r="J96" s="12">
        <f>IFERROR(VLOOKUP($A96,[1]апрель!$B:$F,4, ),0)</f>
        <v>2634.55</v>
      </c>
      <c r="K96" s="12">
        <f>IFERROR(VLOOKUP($A96,[1]апрель!$B:$F,5, ),0)</f>
        <v>2635</v>
      </c>
      <c r="L96" s="12">
        <f>IFERROR(VLOOKUP($A96,[1]май!$B:$F,4, ),0)</f>
        <v>2634.55</v>
      </c>
      <c r="M96" s="12">
        <f>IFERROR(VLOOKUP($A96,[1]май!$B:$F,5, ),0)</f>
        <v>2635</v>
      </c>
      <c r="N96" s="12">
        <f>IFERROR(VLOOKUP($A96,[1]июнь!$B:$F,4, ),0)</f>
        <v>2634.55</v>
      </c>
      <c r="O96" s="12">
        <f>IFERROR(VLOOKUP($A96,[1]июнь!$B:$F,5, ),0)</f>
        <v>2635</v>
      </c>
      <c r="P96" s="12">
        <f>IFERROR(VLOOKUP($A96,[1]июль!$B:$F,4, ),0)</f>
        <v>2634.55</v>
      </c>
      <c r="Q96" s="12">
        <f>IFERROR(VLOOKUP($A96,[1]июль!$B:$F,5, ),0)</f>
        <v>0</v>
      </c>
      <c r="R96" s="12">
        <f>IFERROR(VLOOKUP($A96,[1]август!$B:$F,4, ),0)</f>
        <v>2866.85</v>
      </c>
      <c r="S96" s="12">
        <f>IFERROR(VLOOKUP($A96,[1]август!$B:$F,5, ),0)</f>
        <v>2867</v>
      </c>
      <c r="T96" s="12">
        <f>IFERROR(VLOOKUP($A96,[1]сентябрь!$B:$F,4, ),0)</f>
        <v>2866.85</v>
      </c>
      <c r="U96" s="12">
        <f>IFERROR(VLOOKUP($A96,[1]сентябрь!$B:$F,5, ),0)</f>
        <v>0</v>
      </c>
      <c r="V96" s="12">
        <f>IFERROR(VLOOKUP($A96,[1]октябрь!$B:$F,4, ),0)</f>
        <v>2866.85</v>
      </c>
      <c r="W96" s="12">
        <f>IFERROR(VLOOKUP($A96,[1]октябрь!$B:$F,5, ),0)</f>
        <v>2867</v>
      </c>
      <c r="X96" s="12">
        <f>IFERROR(VLOOKUP($A96,[1]ноябрь!$B:$F,4, ),0)</f>
        <v>2866.85</v>
      </c>
      <c r="Y96" s="12">
        <f>IFERROR(VLOOKUP($A96,[1]ноябрь!$B:$F,5, ),0)</f>
        <v>2867</v>
      </c>
      <c r="Z96" s="12">
        <f>IFERROR(VLOOKUP($A96,[1]декабрь!$B:$F,4, ),0)</f>
        <v>3048.58</v>
      </c>
      <c r="AA96" s="12">
        <f>IFERROR(VLOOKUP($A96,[1]декабрь!$B:$F,5, ),0)</f>
        <v>2867</v>
      </c>
    </row>
    <row r="97" spans="1:27" x14ac:dyDescent="0.25">
      <c r="A97" s="10" t="s">
        <v>112</v>
      </c>
      <c r="B97" s="11">
        <f>IFERROR(VLOOKUP($A97,[1]январь!$B:$F,3,),0)-IFERROR(VLOOKUP($A97,[1]январь!$B:$F,2, ),0)</f>
        <v>-3909.06</v>
      </c>
      <c r="C97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-6866.8899999999994</v>
      </c>
      <c r="D97" s="12">
        <f>IFERROR(VLOOKUP($A97,[1]январь!$B:$F,4, ),0)</f>
        <v>2634.55</v>
      </c>
      <c r="E97" s="12">
        <f>IFERROR(VLOOKUP($A97,[1]январь!$B:$F,5, ),0)</f>
        <v>0</v>
      </c>
      <c r="F97" s="12">
        <f>IFERROR(VLOOKUP($A97,[1]февраль!$B:$F,4, ),0)</f>
        <v>2634.55</v>
      </c>
      <c r="G97" s="12">
        <f>IFERROR(VLOOKUP($A97,[1]февраль!$B:$F,5, ),0)</f>
        <v>0</v>
      </c>
      <c r="H97" s="12">
        <f>IFERROR(VLOOKUP($A97,[1]март!$B:$F,4, ),0)</f>
        <v>2634.55</v>
      </c>
      <c r="I97" s="12">
        <f>IFERROR(VLOOKUP($A97,[1]март!$B:$F,5, ),0)</f>
        <v>15000</v>
      </c>
      <c r="J97" s="12">
        <f>IFERROR(VLOOKUP($A97,[1]апрель!$B:$F,4, ),0)</f>
        <v>2634.55</v>
      </c>
      <c r="K97" s="12">
        <f>IFERROR(VLOOKUP($A97,[1]апрель!$B:$F,5, ),0)</f>
        <v>0</v>
      </c>
      <c r="L97" s="12">
        <f>IFERROR(VLOOKUP($A97,[1]май!$B:$F,4, ),0)</f>
        <v>2634.55</v>
      </c>
      <c r="M97" s="12">
        <f>IFERROR(VLOOKUP($A97,[1]май!$B:$F,5, ),0)</f>
        <v>0</v>
      </c>
      <c r="N97" s="12">
        <f>IFERROR(VLOOKUP($A97,[1]июнь!$B:$F,4, ),0)</f>
        <v>2634.55</v>
      </c>
      <c r="O97" s="12">
        <f>IFERROR(VLOOKUP($A97,[1]июнь!$B:$F,5, ),0)</f>
        <v>0</v>
      </c>
      <c r="P97" s="12">
        <f>IFERROR(VLOOKUP($A97,[1]июль!$B:$F,4, ),0)</f>
        <v>2634.55</v>
      </c>
      <c r="Q97" s="12">
        <f>IFERROR(VLOOKUP($A97,[1]июль!$B:$F,5, ),0)</f>
        <v>0</v>
      </c>
      <c r="R97" s="12">
        <f>IFERROR(VLOOKUP($A97,[1]август!$B:$F,4, ),0)</f>
        <v>2866.85</v>
      </c>
      <c r="S97" s="12">
        <f>IFERROR(VLOOKUP($A97,[1]август!$B:$F,5, ),0)</f>
        <v>0</v>
      </c>
      <c r="T97" s="12">
        <f>IFERROR(VLOOKUP($A97,[1]сентябрь!$B:$F,4, ),0)</f>
        <v>2866.85</v>
      </c>
      <c r="U97" s="12">
        <f>IFERROR(VLOOKUP($A97,[1]сентябрь!$B:$F,5, ),0)</f>
        <v>0</v>
      </c>
      <c r="V97" s="12">
        <f>IFERROR(VLOOKUP($A97,[1]октябрь!$B:$F,4, ),0)</f>
        <v>2866.85</v>
      </c>
      <c r="W97" s="12">
        <f>IFERROR(VLOOKUP($A97,[1]октябрь!$B:$F,5, ),0)</f>
        <v>15000</v>
      </c>
      <c r="X97" s="12">
        <f>IFERROR(VLOOKUP($A97,[1]ноябрь!$B:$F,4, ),0)</f>
        <v>2866.85</v>
      </c>
      <c r="Y97" s="12">
        <f>IFERROR(VLOOKUP($A97,[1]ноябрь!$B:$F,5, ),0)</f>
        <v>0</v>
      </c>
      <c r="Z97" s="12">
        <f>IFERROR(VLOOKUP($A97,[1]декабрь!$B:$F,4, ),0)</f>
        <v>3048.58</v>
      </c>
      <c r="AA97" s="12">
        <f>IFERROR(VLOOKUP($A97,[1]декабрь!$B:$F,5, ),0)</f>
        <v>0</v>
      </c>
    </row>
    <row r="98" spans="1:27" x14ac:dyDescent="0.25">
      <c r="A98" s="10" t="s">
        <v>113</v>
      </c>
      <c r="B98" s="11">
        <f>IFERROR(VLOOKUP($A98,[1]январь!$B:$F,3,),0)-IFERROR(VLOOKUP($A98,[1]январь!$B:$F,2, ),0)</f>
        <v>-4603.0600000000004</v>
      </c>
      <c r="C98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-10694.04</v>
      </c>
      <c r="D98" s="12">
        <f>IFERROR(VLOOKUP($A98,[1]январь!$B:$F,4, ),0)</f>
        <v>2634.55</v>
      </c>
      <c r="E98" s="12">
        <f>IFERROR(VLOOKUP($A98,[1]январь!$B:$F,5, ),0)</f>
        <v>0</v>
      </c>
      <c r="F98" s="12">
        <f>IFERROR(VLOOKUP($A98,[1]февраль!$B:$F,4, ),0)</f>
        <v>2634.55</v>
      </c>
      <c r="G98" s="12">
        <f>IFERROR(VLOOKUP($A98,[1]февраль!$B:$F,5, ),0)</f>
        <v>10000</v>
      </c>
      <c r="H98" s="12">
        <f>IFERROR(VLOOKUP($A98,[1]март!$B:$F,4, ),0)</f>
        <v>2634.55</v>
      </c>
      <c r="I98" s="12">
        <f>IFERROR(VLOOKUP($A98,[1]март!$B:$F,5, ),0)</f>
        <v>0</v>
      </c>
      <c r="J98" s="12">
        <f>IFERROR(VLOOKUP($A98,[1]апрель!$B:$F,4, ),0)</f>
        <v>2634.55</v>
      </c>
      <c r="K98" s="12">
        <f>IFERROR(VLOOKUP($A98,[1]апрель!$B:$F,5, ),0)</f>
        <v>0</v>
      </c>
      <c r="L98" s="12">
        <f>IFERROR(VLOOKUP($A98,[1]май!$B:$F,4, ),0)</f>
        <v>2634.55</v>
      </c>
      <c r="M98" s="12">
        <f>IFERROR(VLOOKUP($A98,[1]май!$B:$F,5, ),0)</f>
        <v>0</v>
      </c>
      <c r="N98" s="12">
        <f>IFERROR(VLOOKUP($A98,[1]июнь!$B:$F,4, ),0)</f>
        <v>2634.55</v>
      </c>
      <c r="O98" s="12">
        <f>IFERROR(VLOOKUP($A98,[1]июнь!$B:$F,5, ),0)</f>
        <v>6000</v>
      </c>
      <c r="P98" s="12">
        <f>IFERROR(VLOOKUP($A98,[1]июль!$B:$F,4, ),0)</f>
        <v>2634.55</v>
      </c>
      <c r="Q98" s="12">
        <f>IFERROR(VLOOKUP($A98,[1]июль!$B:$F,5, ),0)</f>
        <v>5000</v>
      </c>
      <c r="R98" s="12">
        <f>IFERROR(VLOOKUP($A98,[1]август!$B:$F,4, ),0)</f>
        <v>2866.85</v>
      </c>
      <c r="S98" s="12">
        <f>IFERROR(VLOOKUP($A98,[1]август!$B:$F,5, ),0)</f>
        <v>0</v>
      </c>
      <c r="T98" s="12">
        <f>IFERROR(VLOOKUP($A98,[1]сентябрь!$B:$F,4, ),0)</f>
        <v>2866.85</v>
      </c>
      <c r="U98" s="12">
        <f>IFERROR(VLOOKUP($A98,[1]сентябрь!$B:$F,5, ),0)</f>
        <v>2866.85</v>
      </c>
      <c r="V98" s="12">
        <f>IFERROR(VLOOKUP($A98,[1]октябрь!$B:$F,4, ),0)</f>
        <v>2866.85</v>
      </c>
      <c r="W98" s="12">
        <f>IFERROR(VLOOKUP($A98,[1]октябрь!$B:$F,5, ),0)</f>
        <v>0</v>
      </c>
      <c r="X98" s="12">
        <f>IFERROR(VLOOKUP($A98,[1]ноябрь!$B:$F,4, ),0)</f>
        <v>2866.85</v>
      </c>
      <c r="Y98" s="12">
        <f>IFERROR(VLOOKUP($A98,[1]ноябрь!$B:$F,5, ),0)</f>
        <v>3000</v>
      </c>
      <c r="Z98" s="12">
        <f>IFERROR(VLOOKUP($A98,[1]декабрь!$B:$F,4, ),0)</f>
        <v>3048.58</v>
      </c>
      <c r="AA98" s="12">
        <f>IFERROR(VLOOKUP($A98,[1]декабрь!$B:$F,5, ),0)</f>
        <v>0</v>
      </c>
    </row>
    <row r="99" spans="1:27" x14ac:dyDescent="0.25">
      <c r="A99" s="10" t="s">
        <v>114</v>
      </c>
      <c r="B99" s="11">
        <f>IFERROR(VLOOKUP($A99,[1]январь!$B:$F,3,),0)-IFERROR(VLOOKUP($A99,[1]январь!$B:$F,2, ),0)</f>
        <v>-6700.06</v>
      </c>
      <c r="C99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2342.1100000000088</v>
      </c>
      <c r="D99" s="12">
        <f>IFERROR(VLOOKUP($A99,[1]январь!$B:$F,4, ),0)</f>
        <v>2634.55</v>
      </c>
      <c r="E99" s="12">
        <f>IFERROR(VLOOKUP($A99,[1]январь!$B:$F,5, ),0)</f>
        <v>7000</v>
      </c>
      <c r="F99" s="12">
        <f>IFERROR(VLOOKUP($A99,[1]февраль!$B:$F,4, ),0)</f>
        <v>2634.55</v>
      </c>
      <c r="G99" s="12">
        <f>IFERROR(VLOOKUP($A99,[1]февраль!$B:$F,5, ),0)</f>
        <v>0</v>
      </c>
      <c r="H99" s="12">
        <f>IFERROR(VLOOKUP($A99,[1]март!$B:$F,4, ),0)</f>
        <v>2634.55</v>
      </c>
      <c r="I99" s="12">
        <f>IFERROR(VLOOKUP($A99,[1]март!$B:$F,5, ),0)</f>
        <v>0</v>
      </c>
      <c r="J99" s="12">
        <f>IFERROR(VLOOKUP($A99,[1]апрель!$B:$F,4, ),0)</f>
        <v>2634.55</v>
      </c>
      <c r="K99" s="12">
        <f>IFERROR(VLOOKUP($A99,[1]апрель!$B:$F,5, ),0)</f>
        <v>10000</v>
      </c>
      <c r="L99" s="12">
        <f>IFERROR(VLOOKUP($A99,[1]май!$B:$F,4, ),0)</f>
        <v>2634.55</v>
      </c>
      <c r="M99" s="12">
        <f>IFERROR(VLOOKUP($A99,[1]май!$B:$F,5, ),0)</f>
        <v>0</v>
      </c>
      <c r="N99" s="12">
        <f>IFERROR(VLOOKUP($A99,[1]июнь!$B:$F,4, ),0)</f>
        <v>2634.55</v>
      </c>
      <c r="O99" s="12">
        <f>IFERROR(VLOOKUP($A99,[1]июнь!$B:$F,5, ),0)</f>
        <v>0</v>
      </c>
      <c r="P99" s="12">
        <f>IFERROR(VLOOKUP($A99,[1]июль!$B:$F,4, ),0)</f>
        <v>2634.55</v>
      </c>
      <c r="Q99" s="12">
        <f>IFERROR(VLOOKUP($A99,[1]июль!$B:$F,5, ),0)</f>
        <v>0</v>
      </c>
      <c r="R99" s="12">
        <f>IFERROR(VLOOKUP($A99,[1]август!$B:$F,4, ),0)</f>
        <v>2866.85</v>
      </c>
      <c r="S99" s="12">
        <f>IFERROR(VLOOKUP($A99,[1]август!$B:$F,5, ),0)</f>
        <v>0</v>
      </c>
      <c r="T99" s="12">
        <f>IFERROR(VLOOKUP($A99,[1]сентябрь!$B:$F,4, ),0)</f>
        <v>2866.85</v>
      </c>
      <c r="U99" s="12">
        <f>IFERROR(VLOOKUP($A99,[1]сентябрь!$B:$F,5, ),0)</f>
        <v>0</v>
      </c>
      <c r="V99" s="12">
        <f>IFERROR(VLOOKUP($A99,[1]октябрь!$B:$F,4, ),0)</f>
        <v>2866.85</v>
      </c>
      <c r="W99" s="12">
        <f>IFERROR(VLOOKUP($A99,[1]октябрь!$B:$F,5, ),0)</f>
        <v>15000</v>
      </c>
      <c r="X99" s="12">
        <f>IFERROR(VLOOKUP($A99,[1]ноябрь!$B:$F,4, ),0)</f>
        <v>2866.85</v>
      </c>
      <c r="Y99" s="12">
        <f>IFERROR(VLOOKUP($A99,[1]ноябрь!$B:$F,5, ),0)</f>
        <v>0</v>
      </c>
      <c r="Z99" s="12">
        <f>IFERROR(VLOOKUP($A99,[1]декабрь!$B:$F,4, ),0)</f>
        <v>3048.58</v>
      </c>
      <c r="AA99" s="12">
        <f>IFERROR(VLOOKUP($A99,[1]декабрь!$B:$F,5, ),0)</f>
        <v>10000</v>
      </c>
    </row>
    <row r="100" spans="1:27" x14ac:dyDescent="0.25">
      <c r="A100" s="10" t="s">
        <v>115</v>
      </c>
      <c r="B100" s="11">
        <f>IFERROR(VLOOKUP($A100,[1]январь!$B:$F,3,),0)-IFERROR(VLOOKUP($A100,[1]январь!$B:$F,2, ),0)</f>
        <v>990.9</v>
      </c>
      <c r="C100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-366.92999999999449</v>
      </c>
      <c r="D100" s="12">
        <f>IFERROR(VLOOKUP($A100,[1]январь!$B:$F,4, ),0)</f>
        <v>2634.55</v>
      </c>
      <c r="E100" s="12">
        <f>IFERROR(VLOOKUP($A100,[1]январь!$B:$F,5, ),0)</f>
        <v>2700</v>
      </c>
      <c r="F100" s="12">
        <f>IFERROR(VLOOKUP($A100,[1]февраль!$B:$F,4, ),0)</f>
        <v>2634.55</v>
      </c>
      <c r="G100" s="12">
        <f>IFERROR(VLOOKUP($A100,[1]февраль!$B:$F,5, ),0)</f>
        <v>0</v>
      </c>
      <c r="H100" s="12">
        <f>IFERROR(VLOOKUP($A100,[1]март!$B:$F,4, ),0)</f>
        <v>2634.55</v>
      </c>
      <c r="I100" s="12">
        <f>IFERROR(VLOOKUP($A100,[1]март!$B:$F,5, ),0)</f>
        <v>2700</v>
      </c>
      <c r="J100" s="12">
        <f>IFERROR(VLOOKUP($A100,[1]апрель!$B:$F,4, ),0)</f>
        <v>2634.55</v>
      </c>
      <c r="K100" s="12">
        <f>IFERROR(VLOOKUP($A100,[1]апрель!$B:$F,5, ),0)</f>
        <v>2700</v>
      </c>
      <c r="L100" s="12">
        <f>IFERROR(VLOOKUP($A100,[1]май!$B:$F,4, ),0)</f>
        <v>2634.55</v>
      </c>
      <c r="M100" s="12">
        <f>IFERROR(VLOOKUP($A100,[1]май!$B:$F,5, ),0)</f>
        <v>2700</v>
      </c>
      <c r="N100" s="12">
        <f>IFERROR(VLOOKUP($A100,[1]июнь!$B:$F,4, ),0)</f>
        <v>2634.55</v>
      </c>
      <c r="O100" s="12">
        <f>IFERROR(VLOOKUP($A100,[1]июнь!$B:$F,5, ),0)</f>
        <v>0</v>
      </c>
      <c r="P100" s="12">
        <f>IFERROR(VLOOKUP($A100,[1]июль!$B:$F,4, ),0)</f>
        <v>2634.55</v>
      </c>
      <c r="Q100" s="12">
        <f>IFERROR(VLOOKUP($A100,[1]июль!$B:$F,5, ),0)</f>
        <v>7000</v>
      </c>
      <c r="R100" s="12">
        <f>IFERROR(VLOOKUP($A100,[1]август!$B:$F,4, ),0)</f>
        <v>2866.85</v>
      </c>
      <c r="S100" s="12">
        <f>IFERROR(VLOOKUP($A100,[1]август!$B:$F,5, ),0)</f>
        <v>2700</v>
      </c>
      <c r="T100" s="12">
        <f>IFERROR(VLOOKUP($A100,[1]сентябрь!$B:$F,4, ),0)</f>
        <v>2866.85</v>
      </c>
      <c r="U100" s="12">
        <f>IFERROR(VLOOKUP($A100,[1]сентябрь!$B:$F,5, ),0)</f>
        <v>2700</v>
      </c>
      <c r="V100" s="12">
        <f>IFERROR(VLOOKUP($A100,[1]октябрь!$B:$F,4, ),0)</f>
        <v>2866.85</v>
      </c>
      <c r="W100" s="12">
        <f>IFERROR(VLOOKUP($A100,[1]октябрь!$B:$F,5, ),0)</f>
        <v>2700</v>
      </c>
      <c r="X100" s="12">
        <f>IFERROR(VLOOKUP($A100,[1]ноябрь!$B:$F,4, ),0)</f>
        <v>2866.85</v>
      </c>
      <c r="Y100" s="12">
        <f>IFERROR(VLOOKUP($A100,[1]ноябрь!$B:$F,5, ),0)</f>
        <v>2700</v>
      </c>
      <c r="Z100" s="12">
        <f>IFERROR(VLOOKUP($A100,[1]декабрь!$B:$F,4, ),0)</f>
        <v>3048.58</v>
      </c>
      <c r="AA100" s="12">
        <f>IFERROR(VLOOKUP($A100,[1]декабрь!$B:$F,5, ),0)</f>
        <v>3000</v>
      </c>
    </row>
    <row r="101" spans="1:27" x14ac:dyDescent="0.25">
      <c r="A101" s="10" t="s">
        <v>116</v>
      </c>
      <c r="B101" s="11">
        <f>IFERROR(VLOOKUP($A101,[1]январь!$B:$F,3,),0)-IFERROR(VLOOKUP($A101,[1]январь!$B:$F,2, ),0)</f>
        <v>192.7</v>
      </c>
      <c r="C101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2234.8700000000063</v>
      </c>
      <c r="D101" s="12">
        <f>IFERROR(VLOOKUP($A101,[1]январь!$B:$F,4, ),0)</f>
        <v>2634.55</v>
      </c>
      <c r="E101" s="12">
        <f>IFERROR(VLOOKUP($A101,[1]январь!$B:$F,5, ),0)</f>
        <v>0</v>
      </c>
      <c r="F101" s="12">
        <f>IFERROR(VLOOKUP($A101,[1]февраль!$B:$F,4, ),0)</f>
        <v>2634.55</v>
      </c>
      <c r="G101" s="12">
        <f>IFERROR(VLOOKUP($A101,[1]февраль!$B:$F,5, ),0)</f>
        <v>0</v>
      </c>
      <c r="H101" s="12">
        <f>IFERROR(VLOOKUP($A101,[1]март!$B:$F,4, ),0)</f>
        <v>2634.55</v>
      </c>
      <c r="I101" s="12">
        <f>IFERROR(VLOOKUP($A101,[1]март!$B:$F,5, ),0)</f>
        <v>5000</v>
      </c>
      <c r="J101" s="12">
        <f>IFERROR(VLOOKUP($A101,[1]апрель!$B:$F,4, ),0)</f>
        <v>2634.55</v>
      </c>
      <c r="K101" s="12">
        <f>IFERROR(VLOOKUP($A101,[1]апрель!$B:$F,5, ),0)</f>
        <v>5000</v>
      </c>
      <c r="L101" s="12">
        <f>IFERROR(VLOOKUP($A101,[1]май!$B:$F,4, ),0)</f>
        <v>2634.55</v>
      </c>
      <c r="M101" s="12">
        <f>IFERROR(VLOOKUP($A101,[1]май!$B:$F,5, ),0)</f>
        <v>0</v>
      </c>
      <c r="N101" s="12">
        <f>IFERROR(VLOOKUP($A101,[1]июнь!$B:$F,4, ),0)</f>
        <v>2634.55</v>
      </c>
      <c r="O101" s="12">
        <f>IFERROR(VLOOKUP($A101,[1]июнь!$B:$F,5, ),0)</f>
        <v>5000</v>
      </c>
      <c r="P101" s="12">
        <f>IFERROR(VLOOKUP($A101,[1]июль!$B:$F,4, ),0)</f>
        <v>2634.55</v>
      </c>
      <c r="Q101" s="12">
        <f>IFERROR(VLOOKUP($A101,[1]июль!$B:$F,5, ),0)</f>
        <v>5000</v>
      </c>
      <c r="R101" s="12">
        <f>IFERROR(VLOOKUP($A101,[1]август!$B:$F,4, ),0)</f>
        <v>2866.85</v>
      </c>
      <c r="S101" s="12">
        <f>IFERROR(VLOOKUP($A101,[1]август!$B:$F,5, ),0)</f>
        <v>0</v>
      </c>
      <c r="T101" s="12">
        <f>IFERROR(VLOOKUP($A101,[1]сентябрь!$B:$F,4, ),0)</f>
        <v>2866.85</v>
      </c>
      <c r="U101" s="12">
        <f>IFERROR(VLOOKUP($A101,[1]сентябрь!$B:$F,5, ),0)</f>
        <v>5000</v>
      </c>
      <c r="V101" s="12">
        <f>IFERROR(VLOOKUP($A101,[1]октябрь!$B:$F,4, ),0)</f>
        <v>2866.85</v>
      </c>
      <c r="W101" s="12">
        <f>IFERROR(VLOOKUP($A101,[1]октябрь!$B:$F,5, ),0)</f>
        <v>0</v>
      </c>
      <c r="X101" s="12">
        <f>IFERROR(VLOOKUP($A101,[1]ноябрь!$B:$F,4, ),0)</f>
        <v>2866.85</v>
      </c>
      <c r="Y101" s="12">
        <f>IFERROR(VLOOKUP($A101,[1]ноябрь!$B:$F,5, ),0)</f>
        <v>0</v>
      </c>
      <c r="Z101" s="12">
        <f>IFERROR(VLOOKUP($A101,[1]декабрь!$B:$F,4, ),0)</f>
        <v>3048.58</v>
      </c>
      <c r="AA101" s="12">
        <f>IFERROR(VLOOKUP($A101,[1]декабрь!$B:$F,5, ),0)</f>
        <v>10000</v>
      </c>
    </row>
    <row r="102" spans="1:27" x14ac:dyDescent="0.25">
      <c r="A102" s="10" t="s">
        <v>117</v>
      </c>
      <c r="B102" s="11">
        <f>IFERROR(VLOOKUP($A102,[1]январь!$B:$F,3,),0)-IFERROR(VLOOKUP($A102,[1]январь!$B:$F,2, ),0)</f>
        <v>-2634.55</v>
      </c>
      <c r="C102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3.637978807091713E-12</v>
      </c>
      <c r="D102" s="12">
        <f>IFERROR(VLOOKUP($A102,[1]январь!$B:$F,4, ),0)</f>
        <v>2634.55</v>
      </c>
      <c r="E102" s="12">
        <f>IFERROR(VLOOKUP($A102,[1]январь!$B:$F,5, ),0)</f>
        <v>5269.1</v>
      </c>
      <c r="F102" s="12">
        <f>IFERROR(VLOOKUP($A102,[1]февраль!$B:$F,4, ),0)</f>
        <v>2634.55</v>
      </c>
      <c r="G102" s="12">
        <f>IFERROR(VLOOKUP($A102,[1]февраль!$B:$F,5, ),0)</f>
        <v>2634.55</v>
      </c>
      <c r="H102" s="12">
        <f>IFERROR(VLOOKUP($A102,[1]март!$B:$F,4, ),0)</f>
        <v>2634.55</v>
      </c>
      <c r="I102" s="12">
        <f>IFERROR(VLOOKUP($A102,[1]март!$B:$F,5, ),0)</f>
        <v>0</v>
      </c>
      <c r="J102" s="12">
        <f>IFERROR(VLOOKUP($A102,[1]апрель!$B:$F,4, ),0)</f>
        <v>2634.55</v>
      </c>
      <c r="K102" s="12">
        <f>IFERROR(VLOOKUP($A102,[1]апрель!$B:$F,5, ),0)</f>
        <v>5269.1</v>
      </c>
      <c r="L102" s="12">
        <f>IFERROR(VLOOKUP($A102,[1]май!$B:$F,4, ),0)</f>
        <v>2634.55</v>
      </c>
      <c r="M102" s="12">
        <f>IFERROR(VLOOKUP($A102,[1]май!$B:$F,5, ),0)</f>
        <v>0</v>
      </c>
      <c r="N102" s="12">
        <f>IFERROR(VLOOKUP($A102,[1]июнь!$B:$F,4, ),0)</f>
        <v>2634.55</v>
      </c>
      <c r="O102" s="12">
        <f>IFERROR(VLOOKUP($A102,[1]июнь!$B:$F,5, ),0)</f>
        <v>5269.1</v>
      </c>
      <c r="P102" s="12">
        <f>IFERROR(VLOOKUP($A102,[1]июль!$B:$F,4, ),0)</f>
        <v>2634.55</v>
      </c>
      <c r="Q102" s="12">
        <f>IFERROR(VLOOKUP($A102,[1]июль!$B:$F,5, ),0)</f>
        <v>0</v>
      </c>
      <c r="R102" s="12">
        <f>IFERROR(VLOOKUP($A102,[1]август!$B:$F,4, ),0)</f>
        <v>2866.85</v>
      </c>
      <c r="S102" s="12">
        <f>IFERROR(VLOOKUP($A102,[1]август!$B:$F,5, ),0)</f>
        <v>5501</v>
      </c>
      <c r="T102" s="12">
        <f>IFERROR(VLOOKUP($A102,[1]сентябрь!$B:$F,4, ),0)</f>
        <v>2866.85</v>
      </c>
      <c r="U102" s="12">
        <f>IFERROR(VLOOKUP($A102,[1]сентябрь!$B:$F,5, ),0)</f>
        <v>0</v>
      </c>
      <c r="V102" s="12">
        <f>IFERROR(VLOOKUP($A102,[1]октябрь!$B:$F,4, ),0)</f>
        <v>2866.85</v>
      </c>
      <c r="W102" s="12">
        <f>IFERROR(VLOOKUP($A102,[1]октябрь!$B:$F,5, ),0)</f>
        <v>0</v>
      </c>
      <c r="X102" s="12">
        <f>IFERROR(VLOOKUP($A102,[1]ноябрь!$B:$F,4, ),0)</f>
        <v>2866.85</v>
      </c>
      <c r="Y102" s="12">
        <f>IFERROR(VLOOKUP($A102,[1]ноябрь!$B:$F,5, ),0)</f>
        <v>8600.9500000000007</v>
      </c>
      <c r="Z102" s="12">
        <f>IFERROR(VLOOKUP($A102,[1]декабрь!$B:$F,4, ),0)</f>
        <v>3048.58</v>
      </c>
      <c r="AA102" s="12">
        <f>IFERROR(VLOOKUP($A102,[1]декабрь!$B:$F,5, ),0)</f>
        <v>3048.58</v>
      </c>
    </row>
    <row r="103" spans="1:27" x14ac:dyDescent="0.25">
      <c r="A103" s="10" t="s">
        <v>118</v>
      </c>
      <c r="B103" s="11">
        <f>IFERROR(VLOOKUP($A103,[1]январь!$B:$F,3,),0)-IFERROR(VLOOKUP($A103,[1]январь!$B:$F,2, ),0)</f>
        <v>1108.79</v>
      </c>
      <c r="C103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16650.96000000001</v>
      </c>
      <c r="D103" s="12">
        <f>IFERROR(VLOOKUP($A103,[1]январь!$B:$F,4, ),0)</f>
        <v>2634.55</v>
      </c>
      <c r="E103" s="12">
        <f>IFERROR(VLOOKUP($A103,[1]январь!$B:$F,5, ),0)</f>
        <v>3000</v>
      </c>
      <c r="F103" s="12">
        <f>IFERROR(VLOOKUP($A103,[1]февраль!$B:$F,4, ),0)</f>
        <v>2634.55</v>
      </c>
      <c r="G103" s="12">
        <f>IFERROR(VLOOKUP($A103,[1]февраль!$B:$F,5, ),0)</f>
        <v>3000</v>
      </c>
      <c r="H103" s="12">
        <f>IFERROR(VLOOKUP($A103,[1]март!$B:$F,4, ),0)</f>
        <v>2634.55</v>
      </c>
      <c r="I103" s="12">
        <f>IFERROR(VLOOKUP($A103,[1]март!$B:$F,5, ),0)</f>
        <v>3000</v>
      </c>
      <c r="J103" s="12">
        <f>IFERROR(VLOOKUP($A103,[1]апрель!$B:$F,4, ),0)</f>
        <v>2634.55</v>
      </c>
      <c r="K103" s="12">
        <f>IFERROR(VLOOKUP($A103,[1]апрель!$B:$F,5, ),0)</f>
        <v>3000</v>
      </c>
      <c r="L103" s="12">
        <f>IFERROR(VLOOKUP($A103,[1]май!$B:$F,4, ),0)</f>
        <v>2634.55</v>
      </c>
      <c r="M103" s="12">
        <f>IFERROR(VLOOKUP($A103,[1]май!$B:$F,5, ),0)</f>
        <v>3000</v>
      </c>
      <c r="N103" s="12">
        <f>IFERROR(VLOOKUP($A103,[1]июнь!$B:$F,4, ),0)</f>
        <v>2634.55</v>
      </c>
      <c r="O103" s="12">
        <f>IFERROR(VLOOKUP($A103,[1]июнь!$B:$F,5, ),0)</f>
        <v>0</v>
      </c>
      <c r="P103" s="12">
        <f>IFERROR(VLOOKUP($A103,[1]июль!$B:$F,4, ),0)</f>
        <v>2634.55</v>
      </c>
      <c r="Q103" s="12">
        <f>IFERROR(VLOOKUP($A103,[1]июль!$B:$F,5, ),0)</f>
        <v>2500</v>
      </c>
      <c r="R103" s="12">
        <f>IFERROR(VLOOKUP($A103,[1]август!$B:$F,4, ),0)</f>
        <v>2866.85</v>
      </c>
      <c r="S103" s="12">
        <f>IFERROR(VLOOKUP($A103,[1]август!$B:$F,5, ),0)</f>
        <v>3000</v>
      </c>
      <c r="T103" s="12">
        <f>IFERROR(VLOOKUP($A103,[1]сентябрь!$B:$F,4, ),0)</f>
        <v>2866.85</v>
      </c>
      <c r="U103" s="12">
        <f>IFERROR(VLOOKUP($A103,[1]сентябрь!$B:$F,5, ),0)</f>
        <v>3000</v>
      </c>
      <c r="V103" s="12">
        <f>IFERROR(VLOOKUP($A103,[1]октябрь!$B:$F,4, ),0)</f>
        <v>2866.85</v>
      </c>
      <c r="W103" s="12">
        <f>IFERROR(VLOOKUP($A103,[1]октябрь!$B:$F,5, ),0)</f>
        <v>6000</v>
      </c>
      <c r="X103" s="12">
        <f>IFERROR(VLOOKUP($A103,[1]ноябрь!$B:$F,4, ),0)</f>
        <v>2866.85</v>
      </c>
      <c r="Y103" s="12">
        <f>IFERROR(VLOOKUP($A103,[1]ноябрь!$B:$F,5, ),0)</f>
        <v>0</v>
      </c>
      <c r="Z103" s="12">
        <f>IFERROR(VLOOKUP($A103,[1]декабрь!$B:$F,4, ),0)</f>
        <v>3048.58</v>
      </c>
      <c r="AA103" s="12">
        <f>IFERROR(VLOOKUP($A103,[1]декабрь!$B:$F,5, ),0)</f>
        <v>19000</v>
      </c>
    </row>
    <row r="104" spans="1:27" x14ac:dyDescent="0.25">
      <c r="A104" s="10" t="s">
        <v>119</v>
      </c>
      <c r="B104" s="11">
        <f>IFERROR(VLOOKUP($A104,[1]январь!$B:$F,3,),0)-IFERROR(VLOOKUP($A104,[1]январь!$B:$F,2, ),0)</f>
        <v>6695.44</v>
      </c>
      <c r="C104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6244.6100000000051</v>
      </c>
      <c r="D104" s="12">
        <f>IFERROR(VLOOKUP($A104,[1]январь!$B:$F,4, ),0)</f>
        <v>2634.55</v>
      </c>
      <c r="E104" s="12">
        <f>IFERROR(VLOOKUP($A104,[1]январь!$B:$F,5, ),0)</f>
        <v>7969</v>
      </c>
      <c r="F104" s="12">
        <f>IFERROR(VLOOKUP($A104,[1]февраль!$B:$F,4, ),0)</f>
        <v>2634.55</v>
      </c>
      <c r="G104" s="12">
        <f>IFERROR(VLOOKUP($A104,[1]февраль!$B:$F,5, ),0)</f>
        <v>0</v>
      </c>
      <c r="H104" s="12">
        <f>IFERROR(VLOOKUP($A104,[1]март!$B:$F,4, ),0)</f>
        <v>2634.55</v>
      </c>
      <c r="I104" s="12">
        <f>IFERROR(VLOOKUP($A104,[1]март!$B:$F,5, ),0)</f>
        <v>0</v>
      </c>
      <c r="J104" s="12">
        <f>IFERROR(VLOOKUP($A104,[1]апрель!$B:$F,4, ),0)</f>
        <v>2634.55</v>
      </c>
      <c r="K104" s="12">
        <f>IFERROR(VLOOKUP($A104,[1]апрель!$B:$F,5, ),0)</f>
        <v>7969</v>
      </c>
      <c r="L104" s="12">
        <f>IFERROR(VLOOKUP($A104,[1]май!$B:$F,4, ),0)</f>
        <v>2634.55</v>
      </c>
      <c r="M104" s="12">
        <f>IFERROR(VLOOKUP($A104,[1]май!$B:$F,5, ),0)</f>
        <v>0</v>
      </c>
      <c r="N104" s="12">
        <f>IFERROR(VLOOKUP($A104,[1]июнь!$B:$F,4, ),0)</f>
        <v>2634.55</v>
      </c>
      <c r="O104" s="12">
        <f>IFERROR(VLOOKUP($A104,[1]июнь!$B:$F,5, ),0)</f>
        <v>0</v>
      </c>
      <c r="P104" s="12">
        <f>IFERROR(VLOOKUP($A104,[1]июль!$B:$F,4, ),0)</f>
        <v>2634.55</v>
      </c>
      <c r="Q104" s="12">
        <f>IFERROR(VLOOKUP($A104,[1]июль!$B:$F,5, ),0)</f>
        <v>7969</v>
      </c>
      <c r="R104" s="12">
        <f>IFERROR(VLOOKUP($A104,[1]август!$B:$F,4, ),0)</f>
        <v>2866.85</v>
      </c>
      <c r="S104" s="12">
        <f>IFERROR(VLOOKUP($A104,[1]август!$B:$F,5, ),0)</f>
        <v>0</v>
      </c>
      <c r="T104" s="12">
        <f>IFERROR(VLOOKUP($A104,[1]сентябрь!$B:$F,4, ),0)</f>
        <v>2866.85</v>
      </c>
      <c r="U104" s="12">
        <f>IFERROR(VLOOKUP($A104,[1]сентябрь!$B:$F,5, ),0)</f>
        <v>0</v>
      </c>
      <c r="V104" s="12">
        <f>IFERROR(VLOOKUP($A104,[1]октябрь!$B:$F,4, ),0)</f>
        <v>2866.85</v>
      </c>
      <c r="W104" s="12">
        <f>IFERROR(VLOOKUP($A104,[1]октябрь!$B:$F,5, ),0)</f>
        <v>8600</v>
      </c>
      <c r="X104" s="12">
        <f>IFERROR(VLOOKUP($A104,[1]ноябрь!$B:$F,4, ),0)</f>
        <v>2866.85</v>
      </c>
      <c r="Y104" s="12">
        <f>IFERROR(VLOOKUP($A104,[1]ноябрь!$B:$F,5, ),0)</f>
        <v>0</v>
      </c>
      <c r="Z104" s="12">
        <f>IFERROR(VLOOKUP($A104,[1]декабрь!$B:$F,4, ),0)</f>
        <v>3048.58</v>
      </c>
      <c r="AA104" s="12">
        <f>IFERROR(VLOOKUP($A104,[1]декабрь!$B:$F,5, ),0)</f>
        <v>0</v>
      </c>
    </row>
    <row r="105" spans="1:27" x14ac:dyDescent="0.25">
      <c r="A105" s="10" t="s">
        <v>120</v>
      </c>
      <c r="B105" s="11">
        <f>IFERROR(VLOOKUP($A105,[1]январь!$B:$F,3,),0)-IFERROR(VLOOKUP($A105,[1]январь!$B:$F,2, ),0)</f>
        <v>851.64</v>
      </c>
      <c r="C105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7.8443918027915061E-12</v>
      </c>
      <c r="D105" s="12">
        <f>IFERROR(VLOOKUP($A105,[1]январь!$B:$F,4, ),0)</f>
        <v>2634.55</v>
      </c>
      <c r="E105" s="12">
        <f>IFERROR(VLOOKUP($A105,[1]январь!$B:$F,5, ),0)</f>
        <v>0</v>
      </c>
      <c r="F105" s="12">
        <f>IFERROR(VLOOKUP($A105,[1]февраль!$B:$F,4, ),0)</f>
        <v>2634.55</v>
      </c>
      <c r="G105" s="12">
        <f>IFERROR(VLOOKUP($A105,[1]февраль!$B:$F,5, ),0)</f>
        <v>0</v>
      </c>
      <c r="H105" s="12">
        <f>IFERROR(VLOOKUP($A105,[1]март!$B:$F,4, ),0)</f>
        <v>2634.55</v>
      </c>
      <c r="I105" s="12">
        <f>IFERROR(VLOOKUP($A105,[1]март!$B:$F,5, ),0)</f>
        <v>0</v>
      </c>
      <c r="J105" s="12">
        <f>IFERROR(VLOOKUP($A105,[1]апрель!$B:$F,4, ),0)</f>
        <v>2634.55</v>
      </c>
      <c r="K105" s="12">
        <f>IFERROR(VLOOKUP($A105,[1]апрель!$B:$F,5, ),0)</f>
        <v>15000</v>
      </c>
      <c r="L105" s="12">
        <f>IFERROR(VLOOKUP($A105,[1]май!$B:$F,4, ),0)</f>
        <v>2634.55</v>
      </c>
      <c r="M105" s="12">
        <f>IFERROR(VLOOKUP($A105,[1]май!$B:$F,5, ),0)</f>
        <v>0</v>
      </c>
      <c r="N105" s="12">
        <f>IFERROR(VLOOKUP($A105,[1]июнь!$B:$F,4, ),0)</f>
        <v>2634.55</v>
      </c>
      <c r="O105" s="12">
        <f>IFERROR(VLOOKUP($A105,[1]июнь!$B:$F,5, ),0)</f>
        <v>5225</v>
      </c>
      <c r="P105" s="12">
        <f>IFERROR(VLOOKUP($A105,[1]июль!$B:$F,4, ),0)</f>
        <v>2634.55</v>
      </c>
      <c r="Q105" s="12">
        <f>IFERROR(VLOOKUP($A105,[1]июль!$B:$F,5, ),0)</f>
        <v>0</v>
      </c>
      <c r="R105" s="12">
        <f>IFERROR(VLOOKUP($A105,[1]август!$B:$F,4, ),0)</f>
        <v>2866.85</v>
      </c>
      <c r="S105" s="12">
        <f>IFERROR(VLOOKUP($A105,[1]август!$B:$F,5, ),0)</f>
        <v>0</v>
      </c>
      <c r="T105" s="12">
        <f>IFERROR(VLOOKUP($A105,[1]сентябрь!$B:$F,4, ),0)</f>
        <v>2866.85</v>
      </c>
      <c r="U105" s="12">
        <f>IFERROR(VLOOKUP($A105,[1]сентябрь!$B:$F,5, ),0)</f>
        <v>3098.91</v>
      </c>
      <c r="V105" s="12">
        <f>IFERROR(VLOOKUP($A105,[1]октябрь!$B:$F,4, ),0)</f>
        <v>2866.85</v>
      </c>
      <c r="W105" s="12">
        <f>IFERROR(VLOOKUP($A105,[1]октябрь!$B:$F,5, ),0)</f>
        <v>0</v>
      </c>
      <c r="X105" s="12">
        <f>IFERROR(VLOOKUP($A105,[1]ноябрь!$B:$F,4, ),0)</f>
        <v>2866.85</v>
      </c>
      <c r="Y105" s="12">
        <f>IFERROR(VLOOKUP($A105,[1]ноябрь!$B:$F,5, ),0)</f>
        <v>5733.7</v>
      </c>
      <c r="Z105" s="12">
        <f>IFERROR(VLOOKUP($A105,[1]декабрь!$B:$F,4, ),0)</f>
        <v>3048.58</v>
      </c>
      <c r="AA105" s="12">
        <f>IFERROR(VLOOKUP($A105,[1]декабрь!$B:$F,5, ),0)</f>
        <v>3048.58</v>
      </c>
    </row>
    <row r="106" spans="1:27" x14ac:dyDescent="0.25">
      <c r="A106" s="10" t="s">
        <v>121</v>
      </c>
      <c r="B106" s="11">
        <f>IFERROR(VLOOKUP($A106,[1]январь!$B:$F,3,),0)-IFERROR(VLOOKUP($A106,[1]январь!$B:$F,2, ),0)</f>
        <v>-31614.6</v>
      </c>
      <c r="C106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2685.1199999999881</v>
      </c>
      <c r="D106" s="12">
        <f>IFERROR(VLOOKUP($A106,[1]январь!$B:$F,4, ),0)</f>
        <v>2634.55</v>
      </c>
      <c r="E106" s="12">
        <f>IFERROR(VLOOKUP($A106,[1]январь!$B:$F,5, ),0)</f>
        <v>0</v>
      </c>
      <c r="F106" s="12">
        <f>IFERROR(VLOOKUP($A106,[1]февраль!$B:$F,4, ),0)</f>
        <v>2634.55</v>
      </c>
      <c r="G106" s="12">
        <f>IFERROR(VLOOKUP($A106,[1]февраль!$B:$F,5, ),0)</f>
        <v>0</v>
      </c>
      <c r="H106" s="12">
        <f>IFERROR(VLOOKUP($A106,[1]март!$B:$F,4, ),0)</f>
        <v>2634.55</v>
      </c>
      <c r="I106" s="12">
        <f>IFERROR(VLOOKUP($A106,[1]март!$B:$F,5, ),0)</f>
        <v>0</v>
      </c>
      <c r="J106" s="12">
        <f>IFERROR(VLOOKUP($A106,[1]апрель!$B:$F,4, ),0)</f>
        <v>2634.55</v>
      </c>
      <c r="K106" s="12">
        <f>IFERROR(VLOOKUP($A106,[1]апрель!$B:$F,5, ),0)</f>
        <v>42152</v>
      </c>
      <c r="L106" s="12">
        <f>IFERROR(VLOOKUP($A106,[1]май!$B:$F,4, ),0)</f>
        <v>2634.55</v>
      </c>
      <c r="M106" s="12">
        <f>IFERROR(VLOOKUP($A106,[1]май!$B:$F,5, ),0)</f>
        <v>0</v>
      </c>
      <c r="N106" s="12">
        <f>IFERROR(VLOOKUP($A106,[1]июнь!$B:$F,4, ),0)</f>
        <v>2634.55</v>
      </c>
      <c r="O106" s="12">
        <f>IFERROR(VLOOKUP($A106,[1]июнь!$B:$F,5, ),0)</f>
        <v>5269.9</v>
      </c>
      <c r="P106" s="12">
        <f>IFERROR(VLOOKUP($A106,[1]июль!$B:$F,4, ),0)</f>
        <v>2634.55</v>
      </c>
      <c r="Q106" s="12">
        <f>IFERROR(VLOOKUP($A106,[1]июль!$B:$F,5, ),0)</f>
        <v>0</v>
      </c>
      <c r="R106" s="12">
        <f>IFERROR(VLOOKUP($A106,[1]август!$B:$F,4, ),0)</f>
        <v>2866.85</v>
      </c>
      <c r="S106" s="12">
        <f>IFERROR(VLOOKUP($A106,[1]август!$B:$F,5, ),0)</f>
        <v>5501.4</v>
      </c>
      <c r="T106" s="12">
        <f>IFERROR(VLOOKUP($A106,[1]сентябрь!$B:$F,4, ),0)</f>
        <v>2866.85</v>
      </c>
      <c r="U106" s="12">
        <f>IFERROR(VLOOKUP($A106,[1]сентябрь!$B:$F,5, ),0)</f>
        <v>5269.9</v>
      </c>
      <c r="V106" s="12">
        <f>IFERROR(VLOOKUP($A106,[1]октябрь!$B:$F,4, ),0)</f>
        <v>2866.85</v>
      </c>
      <c r="W106" s="12">
        <f>IFERROR(VLOOKUP($A106,[1]октябрь!$B:$F,5, ),0)</f>
        <v>0</v>
      </c>
      <c r="X106" s="12">
        <f>IFERROR(VLOOKUP($A106,[1]ноябрь!$B:$F,4, ),0)</f>
        <v>2866.85</v>
      </c>
      <c r="Y106" s="12">
        <f>IFERROR(VLOOKUP($A106,[1]ноябрь!$B:$F,5, ),0)</f>
        <v>6197.5</v>
      </c>
      <c r="Z106" s="12">
        <f>IFERROR(VLOOKUP($A106,[1]декабрь!$B:$F,4, ),0)</f>
        <v>3048.58</v>
      </c>
      <c r="AA106" s="12">
        <f>IFERROR(VLOOKUP($A106,[1]декабрь!$B:$F,5, ),0)</f>
        <v>2866.85</v>
      </c>
    </row>
    <row r="107" spans="1:27" x14ac:dyDescent="0.25">
      <c r="A107" s="10" t="s">
        <v>122</v>
      </c>
      <c r="B107" s="11">
        <f>IFERROR(VLOOKUP($A107,[1]январь!$B:$F,3,),0)-IFERROR(VLOOKUP($A107,[1]январь!$B:$F,2, ),0)</f>
        <v>0</v>
      </c>
      <c r="C107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-2419.6299999999947</v>
      </c>
      <c r="D107" s="12">
        <f>IFERROR(VLOOKUP($A107,[1]январь!$B:$F,4, ),0)</f>
        <v>2634.55</v>
      </c>
      <c r="E107" s="12">
        <f>IFERROR(VLOOKUP($A107,[1]январь!$B:$F,5, ),0)</f>
        <v>0</v>
      </c>
      <c r="F107" s="12">
        <f>IFERROR(VLOOKUP($A107,[1]февраль!$B:$F,4, ),0)</f>
        <v>2634.55</v>
      </c>
      <c r="G107" s="12">
        <f>IFERROR(VLOOKUP($A107,[1]февраль!$B:$F,5, ),0)</f>
        <v>0</v>
      </c>
      <c r="H107" s="12">
        <f>IFERROR(VLOOKUP($A107,[1]март!$B:$F,4, ),0)</f>
        <v>2634.55</v>
      </c>
      <c r="I107" s="12">
        <f>IFERROR(VLOOKUP($A107,[1]март!$B:$F,5, ),0)</f>
        <v>0</v>
      </c>
      <c r="J107" s="12">
        <f>IFERROR(VLOOKUP($A107,[1]апрель!$B:$F,4, ),0)</f>
        <v>2634.55</v>
      </c>
      <c r="K107" s="12">
        <f>IFERROR(VLOOKUP($A107,[1]апрель!$B:$F,5, ),0)</f>
        <v>0</v>
      </c>
      <c r="L107" s="12">
        <f>IFERROR(VLOOKUP($A107,[1]май!$B:$F,4, ),0)</f>
        <v>2634.55</v>
      </c>
      <c r="M107" s="12">
        <f>IFERROR(VLOOKUP($A107,[1]май!$B:$F,5, ),0)</f>
        <v>10538.2</v>
      </c>
      <c r="N107" s="12">
        <f>IFERROR(VLOOKUP($A107,[1]июнь!$B:$F,4, ),0)</f>
        <v>2634.55</v>
      </c>
      <c r="O107" s="12">
        <f>IFERROR(VLOOKUP($A107,[1]июнь!$B:$F,5, ),0)</f>
        <v>0</v>
      </c>
      <c r="P107" s="12">
        <f>IFERROR(VLOOKUP($A107,[1]июль!$B:$F,4, ),0)</f>
        <v>2634.55</v>
      </c>
      <c r="Q107" s="12">
        <f>IFERROR(VLOOKUP($A107,[1]июль!$B:$F,5, ),0)</f>
        <v>0</v>
      </c>
      <c r="R107" s="12">
        <f>IFERROR(VLOOKUP($A107,[1]август!$B:$F,4, ),0)</f>
        <v>2866.85</v>
      </c>
      <c r="S107" s="12">
        <f>IFERROR(VLOOKUP($A107,[1]август!$B:$F,5, ),0)</f>
        <v>0</v>
      </c>
      <c r="T107" s="12">
        <f>IFERROR(VLOOKUP($A107,[1]сентябрь!$B:$F,4, ),0)</f>
        <v>2866.85</v>
      </c>
      <c r="U107" s="12">
        <f>IFERROR(VLOOKUP($A107,[1]сентябрь!$B:$F,5, ),0)</f>
        <v>0</v>
      </c>
      <c r="V107" s="12">
        <f>IFERROR(VLOOKUP($A107,[1]октябрь!$B:$F,4, ),0)</f>
        <v>2866.85</v>
      </c>
      <c r="W107" s="12">
        <f>IFERROR(VLOOKUP($A107,[1]октябрь!$B:$F,5, ),0)</f>
        <v>0</v>
      </c>
      <c r="X107" s="12">
        <f>IFERROR(VLOOKUP($A107,[1]ноябрь!$B:$F,4, ),0)</f>
        <v>2866.85</v>
      </c>
      <c r="Y107" s="12">
        <f>IFERROR(VLOOKUP($A107,[1]ноябрь!$B:$F,5, ),0)</f>
        <v>20000</v>
      </c>
      <c r="Z107" s="12">
        <f>IFERROR(VLOOKUP($A107,[1]декабрь!$B:$F,4, ),0)</f>
        <v>3048.58</v>
      </c>
      <c r="AA107" s="12">
        <f>IFERROR(VLOOKUP($A107,[1]декабрь!$B:$F,5, ),0)</f>
        <v>0</v>
      </c>
    </row>
    <row r="108" spans="1:27" x14ac:dyDescent="0.25">
      <c r="A108" s="10" t="s">
        <v>123</v>
      </c>
      <c r="B108" s="11">
        <f>IFERROR(VLOOKUP($A108,[1]январь!$B:$F,3,),0)-IFERROR(VLOOKUP($A108,[1]январь!$B:$F,2, ),0)</f>
        <v>-2752.63</v>
      </c>
      <c r="C108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-3048.5799999999899</v>
      </c>
      <c r="D108" s="12">
        <f>IFERROR(VLOOKUP($A108,[1]январь!$B:$F,4, ),0)</f>
        <v>2634.55</v>
      </c>
      <c r="E108" s="12">
        <f>IFERROR(VLOOKUP($A108,[1]январь!$B:$F,5, ),0)</f>
        <v>0</v>
      </c>
      <c r="F108" s="12">
        <f>IFERROR(VLOOKUP($A108,[1]февраль!$B:$F,4, ),0)</f>
        <v>2634.55</v>
      </c>
      <c r="G108" s="12">
        <f>IFERROR(VLOOKUP($A108,[1]февраль!$B:$F,5, ),0)</f>
        <v>5269.1</v>
      </c>
      <c r="H108" s="12">
        <f>IFERROR(VLOOKUP($A108,[1]март!$B:$F,4, ),0)</f>
        <v>2634.55</v>
      </c>
      <c r="I108" s="12">
        <f>IFERROR(VLOOKUP($A108,[1]март!$B:$F,5, ),0)</f>
        <v>0</v>
      </c>
      <c r="J108" s="12">
        <f>IFERROR(VLOOKUP($A108,[1]апрель!$B:$F,4, ),0)</f>
        <v>2634.55</v>
      </c>
      <c r="K108" s="12">
        <f>IFERROR(VLOOKUP($A108,[1]апрель!$B:$F,5, ),0)</f>
        <v>5269.1</v>
      </c>
      <c r="L108" s="12">
        <f>IFERROR(VLOOKUP($A108,[1]май!$B:$F,4, ),0)</f>
        <v>2634.55</v>
      </c>
      <c r="M108" s="12">
        <f>IFERROR(VLOOKUP($A108,[1]май!$B:$F,5, ),0)</f>
        <v>0</v>
      </c>
      <c r="N108" s="12">
        <f>IFERROR(VLOOKUP($A108,[1]июнь!$B:$F,4, ),0)</f>
        <v>2634.55</v>
      </c>
      <c r="O108" s="12">
        <f>IFERROR(VLOOKUP($A108,[1]июнь!$B:$F,5, ),0)</f>
        <v>5269.1</v>
      </c>
      <c r="P108" s="12">
        <f>IFERROR(VLOOKUP($A108,[1]июль!$B:$F,4, ),0)</f>
        <v>2634.55</v>
      </c>
      <c r="Q108" s="12">
        <f>IFERROR(VLOOKUP($A108,[1]июль!$B:$F,5, ),0)</f>
        <v>0</v>
      </c>
      <c r="R108" s="12">
        <f>IFERROR(VLOOKUP($A108,[1]август!$B:$F,4, ),0)</f>
        <v>2866.85</v>
      </c>
      <c r="S108" s="12">
        <f>IFERROR(VLOOKUP($A108,[1]август!$B:$F,5, ),0)</f>
        <v>5269.1</v>
      </c>
      <c r="T108" s="12">
        <f>IFERROR(VLOOKUP($A108,[1]сентябрь!$B:$F,4, ),0)</f>
        <v>2866.85</v>
      </c>
      <c r="U108" s="12">
        <f>IFERROR(VLOOKUP($A108,[1]сентябрь!$B:$F,5, ),0)</f>
        <v>0</v>
      </c>
      <c r="V108" s="12">
        <f>IFERROR(VLOOKUP($A108,[1]октябрь!$B:$F,4, ),0)</f>
        <v>2866.85</v>
      </c>
      <c r="W108" s="12">
        <f>IFERROR(VLOOKUP($A108,[1]октябрь!$B:$F,5, ),0)</f>
        <v>5269.1</v>
      </c>
      <c r="X108" s="12">
        <f>IFERROR(VLOOKUP($A108,[1]ноябрь!$B:$F,4, ),0)</f>
        <v>2866.85</v>
      </c>
      <c r="Y108" s="12">
        <f>IFERROR(VLOOKUP($A108,[1]ноябрь!$B:$F,5, ),0)</f>
        <v>6316.38</v>
      </c>
      <c r="Z108" s="12">
        <f>IFERROR(VLOOKUP($A108,[1]декабрь!$B:$F,4, ),0)</f>
        <v>3048.58</v>
      </c>
      <c r="AA108" s="12">
        <f>IFERROR(VLOOKUP($A108,[1]декабрь!$B:$F,5, ),0)</f>
        <v>0</v>
      </c>
    </row>
    <row r="109" spans="1:27" x14ac:dyDescent="0.25">
      <c r="A109" s="10" t="s">
        <v>124</v>
      </c>
      <c r="B109" s="11">
        <f>IFERROR(VLOOKUP($A109,[1]январь!$B:$F,3,),0)-IFERROR(VLOOKUP($A109,[1]январь!$B:$F,2, ),0)</f>
        <v>0</v>
      </c>
      <c r="C109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3048.5800000000036</v>
      </c>
      <c r="D109" s="12">
        <f>IFERROR(VLOOKUP($A109,[1]январь!$B:$F,4, ),0)</f>
        <v>2634.55</v>
      </c>
      <c r="E109" s="12">
        <f>IFERROR(VLOOKUP($A109,[1]январь!$B:$F,5, ),0)</f>
        <v>7903.65</v>
      </c>
      <c r="F109" s="12">
        <f>IFERROR(VLOOKUP($A109,[1]февраль!$B:$F,4, ),0)</f>
        <v>2634.55</v>
      </c>
      <c r="G109" s="12">
        <f>IFERROR(VLOOKUP($A109,[1]февраль!$B:$F,5, ),0)</f>
        <v>0</v>
      </c>
      <c r="H109" s="12">
        <f>IFERROR(VLOOKUP($A109,[1]март!$B:$F,4, ),0)</f>
        <v>2634.55</v>
      </c>
      <c r="I109" s="12">
        <f>IFERROR(VLOOKUP($A109,[1]март!$B:$F,5, ),0)</f>
        <v>5269.1</v>
      </c>
      <c r="J109" s="12">
        <f>IFERROR(VLOOKUP($A109,[1]апрель!$B:$F,4, ),0)</f>
        <v>2634.55</v>
      </c>
      <c r="K109" s="12">
        <f>IFERROR(VLOOKUP($A109,[1]апрель!$B:$F,5, ),0)</f>
        <v>0</v>
      </c>
      <c r="L109" s="12">
        <f>IFERROR(VLOOKUP($A109,[1]май!$B:$F,4, ),0)</f>
        <v>2634.55</v>
      </c>
      <c r="M109" s="12">
        <f>IFERROR(VLOOKUP($A109,[1]май!$B:$F,5, ),0)</f>
        <v>5269.1</v>
      </c>
      <c r="N109" s="12">
        <f>IFERROR(VLOOKUP($A109,[1]июнь!$B:$F,4, ),0)</f>
        <v>2634.55</v>
      </c>
      <c r="O109" s="12">
        <f>IFERROR(VLOOKUP($A109,[1]июнь!$B:$F,5, ),0)</f>
        <v>0</v>
      </c>
      <c r="P109" s="12">
        <f>IFERROR(VLOOKUP($A109,[1]июль!$B:$F,4, ),0)</f>
        <v>2634.55</v>
      </c>
      <c r="Q109" s="12">
        <f>IFERROR(VLOOKUP($A109,[1]июль!$B:$F,5, ),0)</f>
        <v>5269.1</v>
      </c>
      <c r="R109" s="12">
        <f>IFERROR(VLOOKUP($A109,[1]август!$B:$F,4, ),0)</f>
        <v>2866.85</v>
      </c>
      <c r="S109" s="12">
        <f>IFERROR(VLOOKUP($A109,[1]август!$B:$F,5, ),0)</f>
        <v>0</v>
      </c>
      <c r="T109" s="12">
        <f>IFERROR(VLOOKUP($A109,[1]сентябрь!$B:$F,4, ),0)</f>
        <v>2866.85</v>
      </c>
      <c r="U109" s="12">
        <f>IFERROR(VLOOKUP($A109,[1]сентябрь!$B:$F,5, ),0)</f>
        <v>5269.1</v>
      </c>
      <c r="V109" s="12">
        <f>IFERROR(VLOOKUP($A109,[1]октябрь!$B:$F,4, ),0)</f>
        <v>2866.85</v>
      </c>
      <c r="W109" s="12">
        <f>IFERROR(VLOOKUP($A109,[1]октябрь!$B:$F,5, ),0)</f>
        <v>0</v>
      </c>
      <c r="X109" s="12">
        <f>IFERROR(VLOOKUP($A109,[1]ноябрь!$B:$F,4, ),0)</f>
        <v>2866.85</v>
      </c>
      <c r="Y109" s="12">
        <f>IFERROR(VLOOKUP($A109,[1]ноябрь!$B:$F,5, ),0)</f>
        <v>0</v>
      </c>
      <c r="Z109" s="12">
        <f>IFERROR(VLOOKUP($A109,[1]декабрь!$B:$F,4, ),0)</f>
        <v>3048.58</v>
      </c>
      <c r="AA109" s="12">
        <f>IFERROR(VLOOKUP($A109,[1]декабрь!$B:$F,5, ),0)</f>
        <v>7026.36</v>
      </c>
    </row>
    <row r="110" spans="1:27" x14ac:dyDescent="0.25">
      <c r="A110" s="10" t="s">
        <v>125</v>
      </c>
      <c r="B110" s="11">
        <f>IFERROR(VLOOKUP($A110,[1]январь!$B:$F,3,),0)-IFERROR(VLOOKUP($A110,[1]январь!$B:$F,2, ),0)</f>
        <v>10174.81</v>
      </c>
      <c r="C110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9993.0800000000036</v>
      </c>
      <c r="D110" s="12">
        <f>IFERROR(VLOOKUP($A110,[1]январь!$B:$F,4, ),0)</f>
        <v>2634.55</v>
      </c>
      <c r="E110" s="12">
        <f>IFERROR(VLOOKUP($A110,[1]январь!$B:$F,5, ),0)</f>
        <v>2634.55</v>
      </c>
      <c r="F110" s="12">
        <f>IFERROR(VLOOKUP($A110,[1]февраль!$B:$F,4, ),0)</f>
        <v>2634.55</v>
      </c>
      <c r="G110" s="12">
        <f>IFERROR(VLOOKUP($A110,[1]февраль!$B:$F,5, ),0)</f>
        <v>0</v>
      </c>
      <c r="H110" s="12">
        <f>IFERROR(VLOOKUP($A110,[1]март!$B:$F,4, ),0)</f>
        <v>2634.55</v>
      </c>
      <c r="I110" s="12">
        <f>IFERROR(VLOOKUP($A110,[1]март!$B:$F,5, ),0)</f>
        <v>5269.1</v>
      </c>
      <c r="J110" s="12">
        <f>IFERROR(VLOOKUP($A110,[1]апрель!$B:$F,4, ),0)</f>
        <v>2634.55</v>
      </c>
      <c r="K110" s="12">
        <f>IFERROR(VLOOKUP($A110,[1]апрель!$B:$F,5, ),0)</f>
        <v>2634.55</v>
      </c>
      <c r="L110" s="12">
        <f>IFERROR(VLOOKUP($A110,[1]май!$B:$F,4, ),0)</f>
        <v>2634.55</v>
      </c>
      <c r="M110" s="12">
        <f>IFERROR(VLOOKUP($A110,[1]май!$B:$F,5, ),0)</f>
        <v>0</v>
      </c>
      <c r="N110" s="12">
        <f>IFERROR(VLOOKUP($A110,[1]июнь!$B:$F,4, ),0)</f>
        <v>2634.55</v>
      </c>
      <c r="O110" s="12">
        <f>IFERROR(VLOOKUP($A110,[1]июнь!$B:$F,5, ),0)</f>
        <v>5269.1</v>
      </c>
      <c r="P110" s="12">
        <f>IFERROR(VLOOKUP($A110,[1]июль!$B:$F,4, ),0)</f>
        <v>2634.55</v>
      </c>
      <c r="Q110" s="12">
        <f>IFERROR(VLOOKUP($A110,[1]июль!$B:$F,5, ),0)</f>
        <v>2634.55</v>
      </c>
      <c r="R110" s="12">
        <f>IFERROR(VLOOKUP($A110,[1]август!$B:$F,4, ),0)</f>
        <v>2866.85</v>
      </c>
      <c r="S110" s="12">
        <f>IFERROR(VLOOKUP($A110,[1]август!$B:$F,5, ),0)</f>
        <v>2866.85</v>
      </c>
      <c r="T110" s="12">
        <f>IFERROR(VLOOKUP($A110,[1]сентябрь!$B:$F,4, ),0)</f>
        <v>2866.85</v>
      </c>
      <c r="U110" s="12">
        <f>IFERROR(VLOOKUP($A110,[1]сентябрь!$B:$F,5, ),0)</f>
        <v>2866.85</v>
      </c>
      <c r="V110" s="12">
        <f>IFERROR(VLOOKUP($A110,[1]октябрь!$B:$F,4, ),0)</f>
        <v>2866.85</v>
      </c>
      <c r="W110" s="12">
        <f>IFERROR(VLOOKUP($A110,[1]октябрь!$B:$F,5, ),0)</f>
        <v>2866.85</v>
      </c>
      <c r="X110" s="12">
        <f>IFERROR(VLOOKUP($A110,[1]ноябрь!$B:$F,4, ),0)</f>
        <v>2866.85</v>
      </c>
      <c r="Y110" s="12">
        <f>IFERROR(VLOOKUP($A110,[1]ноябрь!$B:$F,5, ),0)</f>
        <v>2866.85</v>
      </c>
      <c r="Z110" s="12">
        <f>IFERROR(VLOOKUP($A110,[1]декабрь!$B:$F,4, ),0)</f>
        <v>3048.58</v>
      </c>
      <c r="AA110" s="12">
        <f>IFERROR(VLOOKUP($A110,[1]декабрь!$B:$F,5, ),0)</f>
        <v>2866.85</v>
      </c>
    </row>
    <row r="111" spans="1:27" x14ac:dyDescent="0.25">
      <c r="A111" s="10" t="s">
        <v>126</v>
      </c>
      <c r="B111" s="11">
        <f>IFERROR(VLOOKUP($A111,[1]январь!$B:$F,3,),0)-IFERROR(VLOOKUP($A111,[1]январь!$B:$F,2, ),0)</f>
        <v>13828.34</v>
      </c>
      <c r="C111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13377.510000000006</v>
      </c>
      <c r="D111" s="12">
        <f>IFERROR(VLOOKUP($A111,[1]январь!$B:$F,4, ),0)</f>
        <v>2634.55</v>
      </c>
      <c r="E111" s="12">
        <f>IFERROR(VLOOKUP($A111,[1]январь!$B:$F,5, ),0)</f>
        <v>0</v>
      </c>
      <c r="F111" s="12">
        <f>IFERROR(VLOOKUP($A111,[1]февраль!$B:$F,4, ),0)</f>
        <v>2634.55</v>
      </c>
      <c r="G111" s="12">
        <f>IFERROR(VLOOKUP($A111,[1]февраль!$B:$F,5, ),0)</f>
        <v>7969</v>
      </c>
      <c r="H111" s="12">
        <f>IFERROR(VLOOKUP($A111,[1]март!$B:$F,4, ),0)</f>
        <v>2634.55</v>
      </c>
      <c r="I111" s="12">
        <f>IFERROR(VLOOKUP($A111,[1]март!$B:$F,5, ),0)</f>
        <v>0</v>
      </c>
      <c r="J111" s="12">
        <f>IFERROR(VLOOKUP($A111,[1]апрель!$B:$F,4, ),0)</f>
        <v>2634.55</v>
      </c>
      <c r="K111" s="12">
        <f>IFERROR(VLOOKUP($A111,[1]апрель!$B:$F,5, ),0)</f>
        <v>0</v>
      </c>
      <c r="L111" s="12">
        <f>IFERROR(VLOOKUP($A111,[1]май!$B:$F,4, ),0)</f>
        <v>2634.55</v>
      </c>
      <c r="M111" s="12">
        <f>IFERROR(VLOOKUP($A111,[1]май!$B:$F,5, ),0)</f>
        <v>7969</v>
      </c>
      <c r="N111" s="12">
        <f>IFERROR(VLOOKUP($A111,[1]июнь!$B:$F,4, ),0)</f>
        <v>2634.55</v>
      </c>
      <c r="O111" s="12">
        <f>IFERROR(VLOOKUP($A111,[1]июнь!$B:$F,5, ),0)</f>
        <v>0</v>
      </c>
      <c r="P111" s="12">
        <f>IFERROR(VLOOKUP($A111,[1]июль!$B:$F,4, ),0)</f>
        <v>2634.55</v>
      </c>
      <c r="Q111" s="12">
        <f>IFERROR(VLOOKUP($A111,[1]июль!$B:$F,5, ),0)</f>
        <v>0</v>
      </c>
      <c r="R111" s="12">
        <f>IFERROR(VLOOKUP($A111,[1]август!$B:$F,4, ),0)</f>
        <v>2866.85</v>
      </c>
      <c r="S111" s="12">
        <f>IFERROR(VLOOKUP($A111,[1]август!$B:$F,5, ),0)</f>
        <v>7969</v>
      </c>
      <c r="T111" s="12">
        <f>IFERROR(VLOOKUP($A111,[1]сентябрь!$B:$F,4, ),0)</f>
        <v>2866.85</v>
      </c>
      <c r="U111" s="12">
        <f>IFERROR(VLOOKUP($A111,[1]сентябрь!$B:$F,5, ),0)</f>
        <v>0</v>
      </c>
      <c r="V111" s="12">
        <f>IFERROR(VLOOKUP($A111,[1]октябрь!$B:$F,4, ),0)</f>
        <v>2866.85</v>
      </c>
      <c r="W111" s="12">
        <f>IFERROR(VLOOKUP($A111,[1]октябрь!$B:$F,5, ),0)</f>
        <v>0</v>
      </c>
      <c r="X111" s="12">
        <f>IFERROR(VLOOKUP($A111,[1]ноябрь!$B:$F,4, ),0)</f>
        <v>2866.85</v>
      </c>
      <c r="Y111" s="12">
        <f>IFERROR(VLOOKUP($A111,[1]ноябрь!$B:$F,5, ),0)</f>
        <v>8600</v>
      </c>
      <c r="Z111" s="12">
        <f>IFERROR(VLOOKUP($A111,[1]декабрь!$B:$F,4, ),0)</f>
        <v>3048.58</v>
      </c>
      <c r="AA111" s="12">
        <f>IFERROR(VLOOKUP($A111,[1]декабрь!$B:$F,5, ),0)</f>
        <v>0</v>
      </c>
    </row>
    <row r="112" spans="1:27" x14ac:dyDescent="0.25">
      <c r="A112" s="10" t="s">
        <v>127</v>
      </c>
      <c r="B112" s="11">
        <f>IFERROR(VLOOKUP($A112,[1]январь!$B:$F,3,),0)-IFERROR(VLOOKUP($A112,[1]январь!$B:$F,2, ),0)</f>
        <v>-2564.21</v>
      </c>
      <c r="C112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-3999.0399999999945</v>
      </c>
      <c r="D112" s="12">
        <f>IFERROR(VLOOKUP($A112,[1]январь!$B:$F,4, ),0)</f>
        <v>2634.55</v>
      </c>
      <c r="E112" s="12">
        <f>IFERROR(VLOOKUP($A112,[1]январь!$B:$F,5, ),0)</f>
        <v>0</v>
      </c>
      <c r="F112" s="12">
        <f>IFERROR(VLOOKUP($A112,[1]февраль!$B:$F,4, ),0)</f>
        <v>2634.55</v>
      </c>
      <c r="G112" s="12">
        <f>IFERROR(VLOOKUP($A112,[1]февраль!$B:$F,5, ),0)</f>
        <v>5000</v>
      </c>
      <c r="H112" s="12">
        <f>IFERROR(VLOOKUP($A112,[1]март!$B:$F,4, ),0)</f>
        <v>2634.55</v>
      </c>
      <c r="I112" s="12">
        <f>IFERROR(VLOOKUP($A112,[1]март!$B:$F,5, ),0)</f>
        <v>2500</v>
      </c>
      <c r="J112" s="12">
        <f>IFERROR(VLOOKUP($A112,[1]апрель!$B:$F,4, ),0)</f>
        <v>2634.55</v>
      </c>
      <c r="K112" s="12">
        <f>IFERROR(VLOOKUP($A112,[1]апрель!$B:$F,5, ),0)</f>
        <v>3000</v>
      </c>
      <c r="L112" s="12">
        <f>IFERROR(VLOOKUP($A112,[1]май!$B:$F,4, ),0)</f>
        <v>2634.55</v>
      </c>
      <c r="M112" s="12">
        <f>IFERROR(VLOOKUP($A112,[1]май!$B:$F,5, ),0)</f>
        <v>5300</v>
      </c>
      <c r="N112" s="12">
        <f>IFERROR(VLOOKUP($A112,[1]июнь!$B:$F,4, ),0)</f>
        <v>2634.55</v>
      </c>
      <c r="O112" s="12">
        <f>IFERROR(VLOOKUP($A112,[1]июнь!$B:$F,5, ),0)</f>
        <v>0</v>
      </c>
      <c r="P112" s="12">
        <f>IFERROR(VLOOKUP($A112,[1]июль!$B:$F,4, ),0)</f>
        <v>2634.55</v>
      </c>
      <c r="Q112" s="12">
        <f>IFERROR(VLOOKUP($A112,[1]июль!$B:$F,5, ),0)</f>
        <v>3000</v>
      </c>
      <c r="R112" s="12">
        <f>IFERROR(VLOOKUP($A112,[1]август!$B:$F,4, ),0)</f>
        <v>2866.85</v>
      </c>
      <c r="S112" s="12">
        <f>IFERROR(VLOOKUP($A112,[1]август!$B:$F,5, ),0)</f>
        <v>5073</v>
      </c>
      <c r="T112" s="12">
        <f>IFERROR(VLOOKUP($A112,[1]сентябрь!$B:$F,4, ),0)</f>
        <v>2866.85</v>
      </c>
      <c r="U112" s="12">
        <f>IFERROR(VLOOKUP($A112,[1]сентябрь!$B:$F,5, ),0)</f>
        <v>3000</v>
      </c>
      <c r="V112" s="12">
        <f>IFERROR(VLOOKUP($A112,[1]октябрь!$B:$F,4, ),0)</f>
        <v>2866.85</v>
      </c>
      <c r="W112" s="12">
        <f>IFERROR(VLOOKUP($A112,[1]октябрь!$B:$F,5, ),0)</f>
        <v>0</v>
      </c>
      <c r="X112" s="12">
        <f>IFERROR(VLOOKUP($A112,[1]ноябрь!$B:$F,4, ),0)</f>
        <v>2866.85</v>
      </c>
      <c r="Y112" s="12">
        <f>IFERROR(VLOOKUP($A112,[1]ноябрь!$B:$F,5, ),0)</f>
        <v>3000</v>
      </c>
      <c r="Z112" s="12">
        <f>IFERROR(VLOOKUP($A112,[1]декабрь!$B:$F,4, ),0)</f>
        <v>3048.58</v>
      </c>
      <c r="AA112" s="12">
        <f>IFERROR(VLOOKUP($A112,[1]декабрь!$B:$F,5, ),0)</f>
        <v>1650</v>
      </c>
    </row>
    <row r="113" spans="1:27" x14ac:dyDescent="0.25">
      <c r="A113" s="10" t="s">
        <v>128</v>
      </c>
      <c r="B113" s="11">
        <f>IFERROR(VLOOKUP($A113,[1]январь!$B:$F,3,),0)-IFERROR(VLOOKUP($A113,[1]январь!$B:$F,2, ),0)</f>
        <v>3051.62</v>
      </c>
      <c r="C113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2685.12</v>
      </c>
      <c r="D113" s="12">
        <f>IFERROR(VLOOKUP($A113,[1]январь!$B:$F,4, ),0)</f>
        <v>2634.55</v>
      </c>
      <c r="E113" s="12">
        <f>IFERROR(VLOOKUP($A113,[1]январь!$B:$F,5, ),0)</f>
        <v>2693.59</v>
      </c>
      <c r="F113" s="12">
        <f>IFERROR(VLOOKUP($A113,[1]февраль!$B:$F,4, ),0)</f>
        <v>2634.55</v>
      </c>
      <c r="G113" s="12">
        <f>IFERROR(VLOOKUP($A113,[1]февраль!$B:$F,5, ),0)</f>
        <v>2234.5500000000002</v>
      </c>
      <c r="H113" s="12">
        <f>IFERROR(VLOOKUP($A113,[1]март!$B:$F,4, ),0)</f>
        <v>2634.55</v>
      </c>
      <c r="I113" s="12">
        <f>IFERROR(VLOOKUP($A113,[1]март!$B:$F,5, ),0)</f>
        <v>2634.55</v>
      </c>
      <c r="J113" s="12">
        <f>IFERROR(VLOOKUP($A113,[1]апрель!$B:$F,4, ),0)</f>
        <v>2634.55</v>
      </c>
      <c r="K113" s="12">
        <f>IFERROR(VLOOKUP($A113,[1]апрель!$B:$F,5, ),0)</f>
        <v>2634.55</v>
      </c>
      <c r="L113" s="12">
        <f>IFERROR(VLOOKUP($A113,[1]май!$B:$F,4, ),0)</f>
        <v>2634.55</v>
      </c>
      <c r="M113" s="12">
        <f>IFERROR(VLOOKUP($A113,[1]май!$B:$F,5, ),0)</f>
        <v>2634.55</v>
      </c>
      <c r="N113" s="12">
        <f>IFERROR(VLOOKUP($A113,[1]июнь!$B:$F,4, ),0)</f>
        <v>2634.55</v>
      </c>
      <c r="O113" s="12">
        <f>IFERROR(VLOOKUP($A113,[1]июнь!$B:$F,5, ),0)</f>
        <v>2634.55</v>
      </c>
      <c r="P113" s="12">
        <f>IFERROR(VLOOKUP($A113,[1]июль!$B:$F,4, ),0)</f>
        <v>2634.55</v>
      </c>
      <c r="Q113" s="12">
        <f>IFERROR(VLOOKUP($A113,[1]июль!$B:$F,5, ),0)</f>
        <v>2634.55</v>
      </c>
      <c r="R113" s="12">
        <f>IFERROR(VLOOKUP($A113,[1]август!$B:$F,4, ),0)</f>
        <v>2866.85</v>
      </c>
      <c r="S113" s="12">
        <f>IFERROR(VLOOKUP($A113,[1]август!$B:$F,5, ),0)</f>
        <v>3023.04</v>
      </c>
      <c r="T113" s="12">
        <f>IFERROR(VLOOKUP($A113,[1]сентябрь!$B:$F,4, ),0)</f>
        <v>2866.85</v>
      </c>
      <c r="U113" s="12">
        <f>IFERROR(VLOOKUP($A113,[1]сентябрь!$B:$F,5, ),0)</f>
        <v>2866.85</v>
      </c>
      <c r="V113" s="12">
        <f>IFERROR(VLOOKUP($A113,[1]октябрь!$B:$F,4, ),0)</f>
        <v>2866.85</v>
      </c>
      <c r="W113" s="12">
        <f>IFERROR(VLOOKUP($A113,[1]октябрь!$B:$F,5, ),0)</f>
        <v>2866.85</v>
      </c>
      <c r="X113" s="12">
        <f>IFERROR(VLOOKUP($A113,[1]ноябрь!$B:$F,4, ),0)</f>
        <v>2866.85</v>
      </c>
      <c r="Y113" s="12">
        <f>IFERROR(VLOOKUP($A113,[1]ноябрь!$B:$F,5, ),0)</f>
        <v>2866.85</v>
      </c>
      <c r="Z113" s="12">
        <f>IFERROR(VLOOKUP($A113,[1]декабрь!$B:$F,4, ),0)</f>
        <v>3048.58</v>
      </c>
      <c r="AA113" s="12">
        <f>IFERROR(VLOOKUP($A113,[1]декабрь!$B:$F,5, ),0)</f>
        <v>2866.85</v>
      </c>
    </row>
    <row r="114" spans="1:27" x14ac:dyDescent="0.25">
      <c r="A114" s="10" t="s">
        <v>129</v>
      </c>
      <c r="B114" s="11">
        <f>IFERROR(VLOOKUP($A114,[1]январь!$B:$F,3,),0)-IFERROR(VLOOKUP($A114,[1]январь!$B:$F,2, ),0)</f>
        <v>-237543.46</v>
      </c>
      <c r="C114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-270501.28999999998</v>
      </c>
      <c r="D114" s="12">
        <f>IFERROR(VLOOKUP($A114,[1]январь!$B:$F,4, ),0)</f>
        <v>2634.55</v>
      </c>
      <c r="E114" s="12">
        <f>IFERROR(VLOOKUP($A114,[1]январь!$B:$F,5, ),0)</f>
        <v>0</v>
      </c>
      <c r="F114" s="12">
        <f>IFERROR(VLOOKUP($A114,[1]февраль!$B:$F,4, ),0)</f>
        <v>2634.55</v>
      </c>
      <c r="G114" s="12">
        <f>IFERROR(VLOOKUP($A114,[1]февраль!$B:$F,5, ),0)</f>
        <v>0</v>
      </c>
      <c r="H114" s="12">
        <f>IFERROR(VLOOKUP($A114,[1]март!$B:$F,4, ),0)</f>
        <v>2634.55</v>
      </c>
      <c r="I114" s="12">
        <f>IFERROR(VLOOKUP($A114,[1]март!$B:$F,5, ),0)</f>
        <v>0</v>
      </c>
      <c r="J114" s="12">
        <f>IFERROR(VLOOKUP($A114,[1]апрель!$B:$F,4, ),0)</f>
        <v>2634.55</v>
      </c>
      <c r="K114" s="12">
        <f>IFERROR(VLOOKUP($A114,[1]апрель!$B:$F,5, ),0)</f>
        <v>0</v>
      </c>
      <c r="L114" s="12">
        <f>IFERROR(VLOOKUP($A114,[1]май!$B:$F,4, ),0)</f>
        <v>2634.55</v>
      </c>
      <c r="M114" s="12">
        <f>IFERROR(VLOOKUP($A114,[1]май!$B:$F,5, ),0)</f>
        <v>0</v>
      </c>
      <c r="N114" s="12">
        <f>IFERROR(VLOOKUP($A114,[1]июнь!$B:$F,4, ),0)</f>
        <v>2634.55</v>
      </c>
      <c r="O114" s="12">
        <f>IFERROR(VLOOKUP($A114,[1]июнь!$B:$F,5, ),0)</f>
        <v>0</v>
      </c>
      <c r="P114" s="12">
        <f>IFERROR(VLOOKUP($A114,[1]июль!$B:$F,4, ),0)</f>
        <v>2634.55</v>
      </c>
      <c r="Q114" s="12">
        <f>IFERROR(VLOOKUP($A114,[1]июль!$B:$F,5, ),0)</f>
        <v>0</v>
      </c>
      <c r="R114" s="12">
        <f>IFERROR(VLOOKUP($A114,[1]август!$B:$F,4, ),0)</f>
        <v>2866.85</v>
      </c>
      <c r="S114" s="12">
        <f>IFERROR(VLOOKUP($A114,[1]август!$B:$F,5, ),0)</f>
        <v>0</v>
      </c>
      <c r="T114" s="12">
        <f>IFERROR(VLOOKUP($A114,[1]сентябрь!$B:$F,4, ),0)</f>
        <v>2866.85</v>
      </c>
      <c r="U114" s="12">
        <f>IFERROR(VLOOKUP($A114,[1]сентябрь!$B:$F,5, ),0)</f>
        <v>0</v>
      </c>
      <c r="V114" s="12">
        <f>IFERROR(VLOOKUP($A114,[1]октябрь!$B:$F,4, ),0)</f>
        <v>2866.85</v>
      </c>
      <c r="W114" s="12">
        <f>IFERROR(VLOOKUP($A114,[1]октябрь!$B:$F,5, ),0)</f>
        <v>0</v>
      </c>
      <c r="X114" s="12">
        <f>IFERROR(VLOOKUP($A114,[1]ноябрь!$B:$F,4, ),0)</f>
        <v>2866.85</v>
      </c>
      <c r="Y114" s="12">
        <f>IFERROR(VLOOKUP($A114,[1]ноябрь!$B:$F,5, ),0)</f>
        <v>0</v>
      </c>
      <c r="Z114" s="12">
        <f>IFERROR(VLOOKUP($A114,[1]декабрь!$B:$F,4, ),0)</f>
        <v>3048.58</v>
      </c>
      <c r="AA114" s="12">
        <f>IFERROR(VLOOKUP($A114,[1]декабрь!$B:$F,5, ),0)</f>
        <v>0</v>
      </c>
    </row>
    <row r="115" spans="1:27" x14ac:dyDescent="0.25">
      <c r="A115" s="10" t="s">
        <v>130</v>
      </c>
      <c r="B115" s="11">
        <f>IFERROR(VLOOKUP($A115,[1]январь!$B:$F,3,),0)-IFERROR(VLOOKUP($A115,[1]январь!$B:$F,2, ),0)</f>
        <v>0</v>
      </c>
      <c r="C115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-11820.830000000005</v>
      </c>
      <c r="D115" s="12">
        <f>IFERROR(VLOOKUP($A115,[1]январь!$B:$F,4, ),0)</f>
        <v>2634.55</v>
      </c>
      <c r="E115" s="12">
        <f>IFERROR(VLOOKUP($A115,[1]январь!$B:$F,5, ),0)</f>
        <v>0</v>
      </c>
      <c r="F115" s="12">
        <f>IFERROR(VLOOKUP($A115,[1]февраль!$B:$F,4, ),0)</f>
        <v>2634.55</v>
      </c>
      <c r="G115" s="12">
        <f>IFERROR(VLOOKUP($A115,[1]февраль!$B:$F,5, ),0)</f>
        <v>0</v>
      </c>
      <c r="H115" s="12">
        <f>IFERROR(VLOOKUP($A115,[1]март!$B:$F,4, ),0)</f>
        <v>2634.55</v>
      </c>
      <c r="I115" s="12">
        <f>IFERROR(VLOOKUP($A115,[1]март!$B:$F,5, ),0)</f>
        <v>5300</v>
      </c>
      <c r="J115" s="12">
        <f>IFERROR(VLOOKUP($A115,[1]апрель!$B:$F,4, ),0)</f>
        <v>2634.55</v>
      </c>
      <c r="K115" s="12">
        <f>IFERROR(VLOOKUP($A115,[1]апрель!$B:$F,5, ),0)</f>
        <v>2637</v>
      </c>
      <c r="L115" s="12">
        <f>IFERROR(VLOOKUP($A115,[1]май!$B:$F,4, ),0)</f>
        <v>2634.55</v>
      </c>
      <c r="M115" s="12">
        <f>IFERROR(VLOOKUP($A115,[1]май!$B:$F,5, ),0)</f>
        <v>2638</v>
      </c>
      <c r="N115" s="12">
        <f>IFERROR(VLOOKUP($A115,[1]июнь!$B:$F,4, ),0)</f>
        <v>2634.55</v>
      </c>
      <c r="O115" s="12">
        <f>IFERROR(VLOOKUP($A115,[1]июнь!$B:$F,5, ),0)</f>
        <v>2639</v>
      </c>
      <c r="P115" s="12">
        <f>IFERROR(VLOOKUP($A115,[1]июль!$B:$F,4, ),0)</f>
        <v>2634.55</v>
      </c>
      <c r="Q115" s="12">
        <f>IFERROR(VLOOKUP($A115,[1]июль!$B:$F,5, ),0)</f>
        <v>2640</v>
      </c>
      <c r="R115" s="12">
        <f>IFERROR(VLOOKUP($A115,[1]август!$B:$F,4, ),0)</f>
        <v>2866.85</v>
      </c>
      <c r="S115" s="12">
        <f>IFERROR(VLOOKUP($A115,[1]август!$B:$F,5, ),0)</f>
        <v>2641</v>
      </c>
      <c r="T115" s="12">
        <f>IFERROR(VLOOKUP($A115,[1]сентябрь!$B:$F,4, ),0)</f>
        <v>2866.85</v>
      </c>
      <c r="U115" s="12">
        <f>IFERROR(VLOOKUP($A115,[1]сентябрь!$B:$F,5, ),0)</f>
        <v>2642</v>
      </c>
      <c r="V115" s="12">
        <f>IFERROR(VLOOKUP($A115,[1]октябрь!$B:$F,4, ),0)</f>
        <v>2866.85</v>
      </c>
      <c r="W115" s="12">
        <f>IFERROR(VLOOKUP($A115,[1]октябрь!$B:$F,5, ),0)</f>
        <v>0</v>
      </c>
      <c r="X115" s="12">
        <f>IFERROR(VLOOKUP($A115,[1]ноябрь!$B:$F,4, ),0)</f>
        <v>2866.85</v>
      </c>
      <c r="Y115" s="12">
        <f>IFERROR(VLOOKUP($A115,[1]ноябрь!$B:$F,5, ),0)</f>
        <v>0</v>
      </c>
      <c r="Z115" s="12">
        <f>IFERROR(VLOOKUP($A115,[1]декабрь!$B:$F,4, ),0)</f>
        <v>3048.58</v>
      </c>
      <c r="AA115" s="12">
        <f>IFERROR(VLOOKUP($A115,[1]декабрь!$B:$F,5, ),0)</f>
        <v>0</v>
      </c>
    </row>
    <row r="116" spans="1:27" x14ac:dyDescent="0.25">
      <c r="A116" s="10" t="s">
        <v>131</v>
      </c>
      <c r="B116" s="11">
        <f>IFERROR(VLOOKUP($A116,[1]январь!$B:$F,3,),0)-IFERROR(VLOOKUP($A116,[1]январь!$B:$F,2, ),0)</f>
        <v>0</v>
      </c>
      <c r="C116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5811.2700000000068</v>
      </c>
      <c r="D116" s="12">
        <f>IFERROR(VLOOKUP($A116,[1]январь!$B:$F,4, ),0)</f>
        <v>2634.55</v>
      </c>
      <c r="E116" s="12">
        <f>IFERROR(VLOOKUP($A116,[1]январь!$B:$F,5, ),0)</f>
        <v>2634.55</v>
      </c>
      <c r="F116" s="12">
        <f>IFERROR(VLOOKUP($A116,[1]февраль!$B:$F,4, ),0)</f>
        <v>2634.55</v>
      </c>
      <c r="G116" s="12">
        <f>IFERROR(VLOOKUP($A116,[1]февраль!$B:$F,5, ),0)</f>
        <v>2634.55</v>
      </c>
      <c r="H116" s="12">
        <f>IFERROR(VLOOKUP($A116,[1]март!$B:$F,4, ),0)</f>
        <v>2634.55</v>
      </c>
      <c r="I116" s="12">
        <f>IFERROR(VLOOKUP($A116,[1]март!$B:$F,5, ),0)</f>
        <v>5000</v>
      </c>
      <c r="J116" s="12">
        <f>IFERROR(VLOOKUP($A116,[1]апрель!$B:$F,4, ),0)</f>
        <v>2634.55</v>
      </c>
      <c r="K116" s="12">
        <f>IFERROR(VLOOKUP($A116,[1]апрель!$B:$F,5, ),0)</f>
        <v>5000</v>
      </c>
      <c r="L116" s="12">
        <f>IFERROR(VLOOKUP($A116,[1]май!$B:$F,4, ),0)</f>
        <v>2634.55</v>
      </c>
      <c r="M116" s="12">
        <f>IFERROR(VLOOKUP($A116,[1]май!$B:$F,5, ),0)</f>
        <v>0</v>
      </c>
      <c r="N116" s="12">
        <f>IFERROR(VLOOKUP($A116,[1]июнь!$B:$F,4, ),0)</f>
        <v>2634.55</v>
      </c>
      <c r="O116" s="12">
        <f>IFERROR(VLOOKUP($A116,[1]июнь!$B:$F,5, ),0)</f>
        <v>0</v>
      </c>
      <c r="P116" s="12">
        <f>IFERROR(VLOOKUP($A116,[1]июль!$B:$F,4, ),0)</f>
        <v>2634.55</v>
      </c>
      <c r="Q116" s="12">
        <f>IFERROR(VLOOKUP($A116,[1]июль!$B:$F,5, ),0)</f>
        <v>5000</v>
      </c>
      <c r="R116" s="12">
        <f>IFERROR(VLOOKUP($A116,[1]август!$B:$F,4, ),0)</f>
        <v>2866.85</v>
      </c>
      <c r="S116" s="12">
        <f>IFERROR(VLOOKUP($A116,[1]август!$B:$F,5, ),0)</f>
        <v>0</v>
      </c>
      <c r="T116" s="12">
        <f>IFERROR(VLOOKUP($A116,[1]сентябрь!$B:$F,4, ),0)</f>
        <v>2866.85</v>
      </c>
      <c r="U116" s="12">
        <f>IFERROR(VLOOKUP($A116,[1]сентябрь!$B:$F,5, ),0)</f>
        <v>6000</v>
      </c>
      <c r="V116" s="12">
        <f>IFERROR(VLOOKUP($A116,[1]октябрь!$B:$F,4, ),0)</f>
        <v>2866.85</v>
      </c>
      <c r="W116" s="12">
        <f>IFERROR(VLOOKUP($A116,[1]октябрь!$B:$F,5, ),0)</f>
        <v>0</v>
      </c>
      <c r="X116" s="12">
        <f>IFERROR(VLOOKUP($A116,[1]ноябрь!$B:$F,4, ),0)</f>
        <v>2866.85</v>
      </c>
      <c r="Y116" s="12">
        <f>IFERROR(VLOOKUP($A116,[1]ноябрь!$B:$F,5, ),0)</f>
        <v>0</v>
      </c>
      <c r="Z116" s="12">
        <f>IFERROR(VLOOKUP($A116,[1]декабрь!$B:$F,4, ),0)</f>
        <v>3048.58</v>
      </c>
      <c r="AA116" s="12">
        <f>IFERROR(VLOOKUP($A116,[1]декабрь!$B:$F,5, ),0)</f>
        <v>12500</v>
      </c>
    </row>
    <row r="117" spans="1:27" x14ac:dyDescent="0.25">
      <c r="A117" s="10" t="s">
        <v>132</v>
      </c>
      <c r="B117" s="11">
        <f>IFERROR(VLOOKUP($A117,[1]январь!$B:$F,3,),0)-IFERROR(VLOOKUP($A117,[1]январь!$B:$F,2, ),0)</f>
        <v>0</v>
      </c>
      <c r="C117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5811.2700000000068</v>
      </c>
      <c r="D117" s="12">
        <f>IFERROR(VLOOKUP($A117,[1]январь!$B:$F,4, ),0)</f>
        <v>2634.55</v>
      </c>
      <c r="E117" s="12">
        <f>IFERROR(VLOOKUP($A117,[1]январь!$B:$F,5, ),0)</f>
        <v>2634.55</v>
      </c>
      <c r="F117" s="12">
        <f>IFERROR(VLOOKUP($A117,[1]февраль!$B:$F,4, ),0)</f>
        <v>2634.55</v>
      </c>
      <c r="G117" s="12">
        <f>IFERROR(VLOOKUP($A117,[1]февраль!$B:$F,5, ),0)</f>
        <v>2634.55</v>
      </c>
      <c r="H117" s="12">
        <f>IFERROR(VLOOKUP($A117,[1]март!$B:$F,4, ),0)</f>
        <v>2634.55</v>
      </c>
      <c r="I117" s="12">
        <f>IFERROR(VLOOKUP($A117,[1]март!$B:$F,5, ),0)</f>
        <v>5000</v>
      </c>
      <c r="J117" s="12">
        <f>IFERROR(VLOOKUP($A117,[1]апрель!$B:$F,4, ),0)</f>
        <v>2634.55</v>
      </c>
      <c r="K117" s="12">
        <f>IFERROR(VLOOKUP($A117,[1]апрель!$B:$F,5, ),0)</f>
        <v>5000</v>
      </c>
      <c r="L117" s="12">
        <f>IFERROR(VLOOKUP($A117,[1]май!$B:$F,4, ),0)</f>
        <v>2634.55</v>
      </c>
      <c r="M117" s="12">
        <f>IFERROR(VLOOKUP($A117,[1]май!$B:$F,5, ),0)</f>
        <v>0</v>
      </c>
      <c r="N117" s="12">
        <f>IFERROR(VLOOKUP($A117,[1]июнь!$B:$F,4, ),0)</f>
        <v>2634.55</v>
      </c>
      <c r="O117" s="12">
        <f>IFERROR(VLOOKUP($A117,[1]июнь!$B:$F,5, ),0)</f>
        <v>0</v>
      </c>
      <c r="P117" s="12">
        <f>IFERROR(VLOOKUP($A117,[1]июль!$B:$F,4, ),0)</f>
        <v>2634.55</v>
      </c>
      <c r="Q117" s="12">
        <f>IFERROR(VLOOKUP($A117,[1]июль!$B:$F,5, ),0)</f>
        <v>5000</v>
      </c>
      <c r="R117" s="12">
        <f>IFERROR(VLOOKUP($A117,[1]август!$B:$F,4, ),0)</f>
        <v>2866.85</v>
      </c>
      <c r="S117" s="12">
        <f>IFERROR(VLOOKUP($A117,[1]август!$B:$F,5, ),0)</f>
        <v>0</v>
      </c>
      <c r="T117" s="12">
        <f>IFERROR(VLOOKUP($A117,[1]сентябрь!$B:$F,4, ),0)</f>
        <v>2866.85</v>
      </c>
      <c r="U117" s="12">
        <f>IFERROR(VLOOKUP($A117,[1]сентябрь!$B:$F,5, ),0)</f>
        <v>6000</v>
      </c>
      <c r="V117" s="12">
        <f>IFERROR(VLOOKUP($A117,[1]октябрь!$B:$F,4, ),0)</f>
        <v>2866.85</v>
      </c>
      <c r="W117" s="12">
        <f>IFERROR(VLOOKUP($A117,[1]октябрь!$B:$F,5, ),0)</f>
        <v>0</v>
      </c>
      <c r="X117" s="12">
        <f>IFERROR(VLOOKUP($A117,[1]ноябрь!$B:$F,4, ),0)</f>
        <v>2866.85</v>
      </c>
      <c r="Y117" s="12">
        <f>IFERROR(VLOOKUP($A117,[1]ноябрь!$B:$F,5, ),0)</f>
        <v>0</v>
      </c>
      <c r="Z117" s="12">
        <f>IFERROR(VLOOKUP($A117,[1]декабрь!$B:$F,4, ),0)</f>
        <v>3048.58</v>
      </c>
      <c r="AA117" s="12">
        <f>IFERROR(VLOOKUP($A117,[1]декабрь!$B:$F,5, ),0)</f>
        <v>12500</v>
      </c>
    </row>
    <row r="118" spans="1:27" x14ac:dyDescent="0.25">
      <c r="A118" s="10" t="s">
        <v>133</v>
      </c>
      <c r="B118" s="11">
        <f>IFERROR(VLOOKUP($A118,[1]январь!$B:$F,3,),0)-IFERROR(VLOOKUP($A118,[1]январь!$B:$F,2, ),0)</f>
        <v>0</v>
      </c>
      <c r="C118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-19785.079999999998</v>
      </c>
      <c r="D118" s="12">
        <f>IFERROR(VLOOKUP($A118,[1]январь!$B:$F,4, ),0)</f>
        <v>2634.55</v>
      </c>
      <c r="E118" s="12">
        <f>IFERROR(VLOOKUP($A118,[1]январь!$B:$F,5, ),0)</f>
        <v>2634.55</v>
      </c>
      <c r="F118" s="12">
        <f>IFERROR(VLOOKUP($A118,[1]февраль!$B:$F,4, ),0)</f>
        <v>2634.55</v>
      </c>
      <c r="G118" s="12">
        <f>IFERROR(VLOOKUP($A118,[1]февраль!$B:$F,5, ),0)</f>
        <v>2634.55</v>
      </c>
      <c r="H118" s="12">
        <f>IFERROR(VLOOKUP($A118,[1]март!$B:$F,4, ),0)</f>
        <v>2634.55</v>
      </c>
      <c r="I118" s="12">
        <f>IFERROR(VLOOKUP($A118,[1]март!$B:$F,5, ),0)</f>
        <v>0</v>
      </c>
      <c r="J118" s="12">
        <f>IFERROR(VLOOKUP($A118,[1]апрель!$B:$F,4, ),0)</f>
        <v>2634.55</v>
      </c>
      <c r="K118" s="12">
        <f>IFERROR(VLOOKUP($A118,[1]апрель!$B:$F,5, ),0)</f>
        <v>0</v>
      </c>
      <c r="L118" s="12">
        <f>IFERROR(VLOOKUP($A118,[1]май!$B:$F,4, ),0)</f>
        <v>2634.55</v>
      </c>
      <c r="M118" s="12">
        <f>IFERROR(VLOOKUP($A118,[1]май!$B:$F,5, ),0)</f>
        <v>7903.65</v>
      </c>
      <c r="N118" s="12">
        <f>IFERROR(VLOOKUP($A118,[1]июнь!$B:$F,4, ),0)</f>
        <v>2634.55</v>
      </c>
      <c r="O118" s="12">
        <f>IFERROR(VLOOKUP($A118,[1]июнь!$B:$F,5, ),0)</f>
        <v>0</v>
      </c>
      <c r="P118" s="12">
        <f>IFERROR(VLOOKUP($A118,[1]июль!$B:$F,4, ),0)</f>
        <v>2634.55</v>
      </c>
      <c r="Q118" s="12">
        <f>IFERROR(VLOOKUP($A118,[1]июль!$B:$F,5, ),0)</f>
        <v>0</v>
      </c>
      <c r="R118" s="12">
        <f>IFERROR(VLOOKUP($A118,[1]август!$B:$F,4, ),0)</f>
        <v>2866.85</v>
      </c>
      <c r="S118" s="12">
        <f>IFERROR(VLOOKUP($A118,[1]август!$B:$F,5, ),0)</f>
        <v>0</v>
      </c>
      <c r="T118" s="12">
        <f>IFERROR(VLOOKUP($A118,[1]сентябрь!$B:$F,4, ),0)</f>
        <v>2866.85</v>
      </c>
      <c r="U118" s="12">
        <f>IFERROR(VLOOKUP($A118,[1]сентябрь!$B:$F,5, ),0)</f>
        <v>0</v>
      </c>
      <c r="V118" s="12">
        <f>IFERROR(VLOOKUP($A118,[1]октябрь!$B:$F,4, ),0)</f>
        <v>2866.85</v>
      </c>
      <c r="W118" s="12">
        <f>IFERROR(VLOOKUP($A118,[1]октябрь!$B:$F,5, ),0)</f>
        <v>0</v>
      </c>
      <c r="X118" s="12">
        <f>IFERROR(VLOOKUP($A118,[1]ноябрь!$B:$F,4, ),0)</f>
        <v>2866.85</v>
      </c>
      <c r="Y118" s="12">
        <f>IFERROR(VLOOKUP($A118,[1]ноябрь!$B:$F,5, ),0)</f>
        <v>0</v>
      </c>
      <c r="Z118" s="12">
        <f>IFERROR(VLOOKUP($A118,[1]декабрь!$B:$F,4, ),0)</f>
        <v>3048.58</v>
      </c>
      <c r="AA118" s="12">
        <f>IFERROR(VLOOKUP($A118,[1]декабрь!$B:$F,5, ),0)</f>
        <v>0</v>
      </c>
    </row>
    <row r="119" spans="1:27" x14ac:dyDescent="0.25">
      <c r="A119" s="10" t="s">
        <v>134</v>
      </c>
      <c r="B119" s="11">
        <f>IFERROR(VLOOKUP($A119,[1]январь!$B:$F,3,),0)-IFERROR(VLOOKUP($A119,[1]январь!$B:$F,2, ),0)</f>
        <v>0</v>
      </c>
      <c r="C119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-19785.079999999998</v>
      </c>
      <c r="D119" s="12">
        <f>IFERROR(VLOOKUP($A119,[1]январь!$B:$F,4, ),0)</f>
        <v>2634.55</v>
      </c>
      <c r="E119" s="12">
        <f>IFERROR(VLOOKUP($A119,[1]январь!$B:$F,5, ),0)</f>
        <v>2634.55</v>
      </c>
      <c r="F119" s="12">
        <f>IFERROR(VLOOKUP($A119,[1]февраль!$B:$F,4, ),0)</f>
        <v>2634.55</v>
      </c>
      <c r="G119" s="12">
        <f>IFERROR(VLOOKUP($A119,[1]февраль!$B:$F,5, ),0)</f>
        <v>2634.55</v>
      </c>
      <c r="H119" s="12">
        <f>IFERROR(VLOOKUP($A119,[1]март!$B:$F,4, ),0)</f>
        <v>2634.55</v>
      </c>
      <c r="I119" s="12">
        <f>IFERROR(VLOOKUP($A119,[1]март!$B:$F,5, ),0)</f>
        <v>0</v>
      </c>
      <c r="J119" s="12">
        <f>IFERROR(VLOOKUP($A119,[1]апрель!$B:$F,4, ),0)</f>
        <v>2634.55</v>
      </c>
      <c r="K119" s="12">
        <f>IFERROR(VLOOKUP($A119,[1]апрель!$B:$F,5, ),0)</f>
        <v>0</v>
      </c>
      <c r="L119" s="12">
        <f>IFERROR(VLOOKUP($A119,[1]май!$B:$F,4, ),0)</f>
        <v>2634.55</v>
      </c>
      <c r="M119" s="12">
        <f>IFERROR(VLOOKUP($A119,[1]май!$B:$F,5, ),0)</f>
        <v>7903.65</v>
      </c>
      <c r="N119" s="12">
        <f>IFERROR(VLOOKUP($A119,[1]июнь!$B:$F,4, ),0)</f>
        <v>2634.55</v>
      </c>
      <c r="O119" s="12">
        <f>IFERROR(VLOOKUP($A119,[1]июнь!$B:$F,5, ),0)</f>
        <v>0</v>
      </c>
      <c r="P119" s="12">
        <f>IFERROR(VLOOKUP($A119,[1]июль!$B:$F,4, ),0)</f>
        <v>2634.55</v>
      </c>
      <c r="Q119" s="12">
        <f>IFERROR(VLOOKUP($A119,[1]июль!$B:$F,5, ),0)</f>
        <v>0</v>
      </c>
      <c r="R119" s="12">
        <f>IFERROR(VLOOKUP($A119,[1]август!$B:$F,4, ),0)</f>
        <v>2866.85</v>
      </c>
      <c r="S119" s="12">
        <f>IFERROR(VLOOKUP($A119,[1]август!$B:$F,5, ),0)</f>
        <v>0</v>
      </c>
      <c r="T119" s="12">
        <f>IFERROR(VLOOKUP($A119,[1]сентябрь!$B:$F,4, ),0)</f>
        <v>2866.85</v>
      </c>
      <c r="U119" s="12">
        <f>IFERROR(VLOOKUP($A119,[1]сентябрь!$B:$F,5, ),0)</f>
        <v>0</v>
      </c>
      <c r="V119" s="12">
        <f>IFERROR(VLOOKUP($A119,[1]октябрь!$B:$F,4, ),0)</f>
        <v>2866.85</v>
      </c>
      <c r="W119" s="12">
        <f>IFERROR(VLOOKUP($A119,[1]октябрь!$B:$F,5, ),0)</f>
        <v>0</v>
      </c>
      <c r="X119" s="12">
        <f>IFERROR(VLOOKUP($A119,[1]ноябрь!$B:$F,4, ),0)</f>
        <v>2866.85</v>
      </c>
      <c r="Y119" s="12">
        <f>IFERROR(VLOOKUP($A119,[1]ноябрь!$B:$F,5, ),0)</f>
        <v>0</v>
      </c>
      <c r="Z119" s="12">
        <f>IFERROR(VLOOKUP($A119,[1]декабрь!$B:$F,4, ),0)</f>
        <v>3048.58</v>
      </c>
      <c r="AA119" s="12">
        <f>IFERROR(VLOOKUP($A119,[1]декабрь!$B:$F,5, ),0)</f>
        <v>0</v>
      </c>
    </row>
    <row r="120" spans="1:27" x14ac:dyDescent="0.25">
      <c r="A120" s="10" t="s">
        <v>135</v>
      </c>
      <c r="B120" s="11">
        <f>IFERROR(VLOOKUP($A120,[1]январь!$B:$F,3,),0)-IFERROR(VLOOKUP($A120,[1]январь!$B:$F,2, ),0)</f>
        <v>-2634.55</v>
      </c>
      <c r="C120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-3977.7799999999961</v>
      </c>
      <c r="D120" s="12">
        <f>IFERROR(VLOOKUP($A120,[1]январь!$B:$F,4, ),0)</f>
        <v>2634.55</v>
      </c>
      <c r="E120" s="12">
        <f>IFERROR(VLOOKUP($A120,[1]январь!$B:$F,5, ),0)</f>
        <v>2634.55</v>
      </c>
      <c r="F120" s="12">
        <f>IFERROR(VLOOKUP($A120,[1]февраль!$B:$F,4, ),0)</f>
        <v>2634.55</v>
      </c>
      <c r="G120" s="12">
        <f>IFERROR(VLOOKUP($A120,[1]февраль!$B:$F,5, ),0)</f>
        <v>2634.55</v>
      </c>
      <c r="H120" s="12">
        <f>IFERROR(VLOOKUP($A120,[1]март!$B:$F,4, ),0)</f>
        <v>2634.55</v>
      </c>
      <c r="I120" s="12">
        <f>IFERROR(VLOOKUP($A120,[1]март!$B:$F,5, ),0)</f>
        <v>2634.55</v>
      </c>
      <c r="J120" s="12">
        <f>IFERROR(VLOOKUP($A120,[1]апрель!$B:$F,4, ),0)</f>
        <v>2634.55</v>
      </c>
      <c r="K120" s="12">
        <f>IFERROR(VLOOKUP($A120,[1]апрель!$B:$F,5, ),0)</f>
        <v>2634.55</v>
      </c>
      <c r="L120" s="12">
        <f>IFERROR(VLOOKUP($A120,[1]май!$B:$F,4, ),0)</f>
        <v>2634.55</v>
      </c>
      <c r="M120" s="12">
        <f>IFERROR(VLOOKUP($A120,[1]май!$B:$F,5, ),0)</f>
        <v>2634.55</v>
      </c>
      <c r="N120" s="12">
        <f>IFERROR(VLOOKUP($A120,[1]июнь!$B:$F,4, ),0)</f>
        <v>2634.55</v>
      </c>
      <c r="O120" s="12">
        <f>IFERROR(VLOOKUP($A120,[1]июнь!$B:$F,5, ),0)</f>
        <v>0</v>
      </c>
      <c r="P120" s="12">
        <f>IFERROR(VLOOKUP($A120,[1]июль!$B:$F,4, ),0)</f>
        <v>2634.55</v>
      </c>
      <c r="Q120" s="12">
        <f>IFERROR(VLOOKUP($A120,[1]июль!$B:$F,5, ),0)</f>
        <v>5269.1</v>
      </c>
      <c r="R120" s="12">
        <f>IFERROR(VLOOKUP($A120,[1]август!$B:$F,4, ),0)</f>
        <v>2866.85</v>
      </c>
      <c r="S120" s="12">
        <f>IFERROR(VLOOKUP($A120,[1]август!$B:$F,5, ),0)</f>
        <v>2634.55</v>
      </c>
      <c r="T120" s="12">
        <f>IFERROR(VLOOKUP($A120,[1]сентябрь!$B:$F,4, ),0)</f>
        <v>2866.85</v>
      </c>
      <c r="U120" s="12">
        <f>IFERROR(VLOOKUP($A120,[1]сентябрь!$B:$F,5, ),0)</f>
        <v>2634.55</v>
      </c>
      <c r="V120" s="12">
        <f>IFERROR(VLOOKUP($A120,[1]октябрь!$B:$F,4, ),0)</f>
        <v>2866.85</v>
      </c>
      <c r="W120" s="12">
        <f>IFERROR(VLOOKUP($A120,[1]октябрь!$B:$F,5, ),0)</f>
        <v>0</v>
      </c>
      <c r="X120" s="12">
        <f>IFERROR(VLOOKUP($A120,[1]ноябрь!$B:$F,4, ),0)</f>
        <v>2866.85</v>
      </c>
      <c r="Y120" s="12">
        <f>IFERROR(VLOOKUP($A120,[1]ноябрь!$B:$F,5, ),0)</f>
        <v>2634.55</v>
      </c>
      <c r="Z120" s="12">
        <f>IFERROR(VLOOKUP($A120,[1]декабрь!$B:$F,4, ),0)</f>
        <v>3048.58</v>
      </c>
      <c r="AA120" s="12">
        <f>IFERROR(VLOOKUP($A120,[1]декабрь!$B:$F,5, ),0)</f>
        <v>5269.1</v>
      </c>
    </row>
    <row r="121" spans="1:27" x14ac:dyDescent="0.25">
      <c r="A121" s="10" t="s">
        <v>136</v>
      </c>
      <c r="B121" s="11">
        <f>IFERROR(VLOOKUP($A121,[1]январь!$B:$F,3,),0)-IFERROR(VLOOKUP($A121,[1]январь!$B:$F,2, ),0)</f>
        <v>29230.19</v>
      </c>
      <c r="C121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36272.360000000008</v>
      </c>
      <c r="D121" s="12">
        <f>IFERROR(VLOOKUP($A121,[1]январь!$B:$F,4, ),0)</f>
        <v>2634.55</v>
      </c>
      <c r="E121" s="12">
        <f>IFERROR(VLOOKUP($A121,[1]январь!$B:$F,5, ),0)</f>
        <v>0</v>
      </c>
      <c r="F121" s="12">
        <f>IFERROR(VLOOKUP($A121,[1]февраль!$B:$F,4, ),0)</f>
        <v>2634.55</v>
      </c>
      <c r="G121" s="12">
        <f>IFERROR(VLOOKUP($A121,[1]февраль!$B:$F,5, ),0)</f>
        <v>0</v>
      </c>
      <c r="H121" s="12">
        <f>IFERROR(VLOOKUP($A121,[1]март!$B:$F,4, ),0)</f>
        <v>2634.55</v>
      </c>
      <c r="I121" s="12">
        <f>IFERROR(VLOOKUP($A121,[1]март!$B:$F,5, ),0)</f>
        <v>0</v>
      </c>
      <c r="J121" s="12">
        <f>IFERROR(VLOOKUP($A121,[1]апрель!$B:$F,4, ),0)</f>
        <v>2634.55</v>
      </c>
      <c r="K121" s="12">
        <f>IFERROR(VLOOKUP($A121,[1]апрель!$B:$F,5, ),0)</f>
        <v>0</v>
      </c>
      <c r="L121" s="12">
        <f>IFERROR(VLOOKUP($A121,[1]май!$B:$F,4, ),0)</f>
        <v>2634.55</v>
      </c>
      <c r="M121" s="12">
        <f>IFERROR(VLOOKUP($A121,[1]май!$B:$F,5, ),0)</f>
        <v>0</v>
      </c>
      <c r="N121" s="12">
        <f>IFERROR(VLOOKUP($A121,[1]июнь!$B:$F,4, ),0)</f>
        <v>2634.55</v>
      </c>
      <c r="O121" s="12">
        <f>IFERROR(VLOOKUP($A121,[1]июнь!$B:$F,5, ),0)</f>
        <v>0</v>
      </c>
      <c r="P121" s="12">
        <f>IFERROR(VLOOKUP($A121,[1]июль!$B:$F,4, ),0)</f>
        <v>2634.55</v>
      </c>
      <c r="Q121" s="12">
        <f>IFERROR(VLOOKUP($A121,[1]июль!$B:$F,5, ),0)</f>
        <v>0</v>
      </c>
      <c r="R121" s="12">
        <f>IFERROR(VLOOKUP($A121,[1]август!$B:$F,4, ),0)</f>
        <v>2866.85</v>
      </c>
      <c r="S121" s="12">
        <f>IFERROR(VLOOKUP($A121,[1]август!$B:$F,5, ),0)</f>
        <v>0</v>
      </c>
      <c r="T121" s="12">
        <f>IFERROR(VLOOKUP($A121,[1]сентябрь!$B:$F,4, ),0)</f>
        <v>2866.85</v>
      </c>
      <c r="U121" s="12">
        <f>IFERROR(VLOOKUP($A121,[1]сентябрь!$B:$F,5, ),0)</f>
        <v>0</v>
      </c>
      <c r="V121" s="12">
        <f>IFERROR(VLOOKUP($A121,[1]октябрь!$B:$F,4, ),0)</f>
        <v>2866.85</v>
      </c>
      <c r="W121" s="12">
        <f>IFERROR(VLOOKUP($A121,[1]октябрь!$B:$F,5, ),0)</f>
        <v>40000</v>
      </c>
      <c r="X121" s="12">
        <f>IFERROR(VLOOKUP($A121,[1]ноябрь!$B:$F,4, ),0)</f>
        <v>2866.85</v>
      </c>
      <c r="Y121" s="12">
        <f>IFERROR(VLOOKUP($A121,[1]ноябрь!$B:$F,5, ),0)</f>
        <v>0</v>
      </c>
      <c r="Z121" s="12">
        <f>IFERROR(VLOOKUP($A121,[1]декабрь!$B:$F,4, ),0)</f>
        <v>3048.58</v>
      </c>
      <c r="AA121" s="12">
        <f>IFERROR(VLOOKUP($A121,[1]декабрь!$B:$F,5, ),0)</f>
        <v>0</v>
      </c>
    </row>
    <row r="122" spans="1:27" x14ac:dyDescent="0.25">
      <c r="A122" s="10" t="s">
        <v>137</v>
      </c>
      <c r="B122" s="11">
        <f>IFERROR(VLOOKUP($A122,[1]январь!$B:$F,3,),0)-IFERROR(VLOOKUP($A122,[1]январь!$B:$F,2, ),0)</f>
        <v>-1752.47</v>
      </c>
      <c r="C122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-5710.2999999999993</v>
      </c>
      <c r="D122" s="12">
        <f>IFERROR(VLOOKUP($A122,[1]январь!$B:$F,4, ),0)</f>
        <v>2634.55</v>
      </c>
      <c r="E122" s="12">
        <f>IFERROR(VLOOKUP($A122,[1]январь!$B:$F,5, ),0)</f>
        <v>0</v>
      </c>
      <c r="F122" s="12">
        <f>IFERROR(VLOOKUP($A122,[1]февраль!$B:$F,4, ),0)</f>
        <v>2634.55</v>
      </c>
      <c r="G122" s="12">
        <f>IFERROR(VLOOKUP($A122,[1]февраль!$B:$F,5, ),0)</f>
        <v>8000</v>
      </c>
      <c r="H122" s="12">
        <f>IFERROR(VLOOKUP($A122,[1]март!$B:$F,4, ),0)</f>
        <v>2634.55</v>
      </c>
      <c r="I122" s="12">
        <f>IFERROR(VLOOKUP($A122,[1]март!$B:$F,5, ),0)</f>
        <v>0</v>
      </c>
      <c r="J122" s="12">
        <f>IFERROR(VLOOKUP($A122,[1]апрель!$B:$F,4, ),0)</f>
        <v>2634.55</v>
      </c>
      <c r="K122" s="12">
        <f>IFERROR(VLOOKUP($A122,[1]апрель!$B:$F,5, ),0)</f>
        <v>5000</v>
      </c>
      <c r="L122" s="12">
        <f>IFERROR(VLOOKUP($A122,[1]май!$B:$F,4, ),0)</f>
        <v>2634.55</v>
      </c>
      <c r="M122" s="12">
        <f>IFERROR(VLOOKUP($A122,[1]май!$B:$F,5, ),0)</f>
        <v>3000</v>
      </c>
      <c r="N122" s="12">
        <f>IFERROR(VLOOKUP($A122,[1]июнь!$B:$F,4, ),0)</f>
        <v>2634.55</v>
      </c>
      <c r="O122" s="12">
        <f>IFERROR(VLOOKUP($A122,[1]июнь!$B:$F,5, ),0)</f>
        <v>0</v>
      </c>
      <c r="P122" s="12">
        <f>IFERROR(VLOOKUP($A122,[1]июль!$B:$F,4, ),0)</f>
        <v>2634.55</v>
      </c>
      <c r="Q122" s="12">
        <f>IFERROR(VLOOKUP($A122,[1]июль!$B:$F,5, ),0)</f>
        <v>5000</v>
      </c>
      <c r="R122" s="12">
        <f>IFERROR(VLOOKUP($A122,[1]август!$B:$F,4, ),0)</f>
        <v>2866.85</v>
      </c>
      <c r="S122" s="12">
        <f>IFERROR(VLOOKUP($A122,[1]август!$B:$F,5, ),0)</f>
        <v>0</v>
      </c>
      <c r="T122" s="12">
        <f>IFERROR(VLOOKUP($A122,[1]сентябрь!$B:$F,4, ),0)</f>
        <v>2866.85</v>
      </c>
      <c r="U122" s="12">
        <f>IFERROR(VLOOKUP($A122,[1]сентябрь!$B:$F,5, ),0)</f>
        <v>5000</v>
      </c>
      <c r="V122" s="12">
        <f>IFERROR(VLOOKUP($A122,[1]октябрь!$B:$F,4, ),0)</f>
        <v>2866.85</v>
      </c>
      <c r="W122" s="12">
        <f>IFERROR(VLOOKUP($A122,[1]октябрь!$B:$F,5, ),0)</f>
        <v>0</v>
      </c>
      <c r="X122" s="12">
        <f>IFERROR(VLOOKUP($A122,[1]ноябрь!$B:$F,4, ),0)</f>
        <v>2866.85</v>
      </c>
      <c r="Y122" s="12">
        <f>IFERROR(VLOOKUP($A122,[1]ноябрь!$B:$F,5, ),0)</f>
        <v>3000</v>
      </c>
      <c r="Z122" s="12">
        <f>IFERROR(VLOOKUP($A122,[1]декабрь!$B:$F,4, ),0)</f>
        <v>3048.58</v>
      </c>
      <c r="AA122" s="12">
        <f>IFERROR(VLOOKUP($A122,[1]декабрь!$B:$F,5, ),0)</f>
        <v>0</v>
      </c>
    </row>
    <row r="123" spans="1:27" x14ac:dyDescent="0.25">
      <c r="A123" s="10" t="s">
        <v>138</v>
      </c>
      <c r="B123" s="11">
        <f>IFERROR(VLOOKUP($A123,[1]январь!$B:$F,3,),0)-IFERROR(VLOOKUP($A123,[1]январь!$B:$F,2, ),0)</f>
        <v>-1063.21</v>
      </c>
      <c r="C123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-23221.039999999997</v>
      </c>
      <c r="D123" s="12">
        <f>IFERROR(VLOOKUP($A123,[1]январь!$B:$F,4, ),0)</f>
        <v>2634.55</v>
      </c>
      <c r="E123" s="12">
        <f>IFERROR(VLOOKUP($A123,[1]январь!$B:$F,5, ),0)</f>
        <v>2700</v>
      </c>
      <c r="F123" s="12">
        <f>IFERROR(VLOOKUP($A123,[1]февраль!$B:$F,4, ),0)</f>
        <v>2634.55</v>
      </c>
      <c r="G123" s="12">
        <f>IFERROR(VLOOKUP($A123,[1]февраль!$B:$F,5, ),0)</f>
        <v>2700</v>
      </c>
      <c r="H123" s="12">
        <f>IFERROR(VLOOKUP($A123,[1]март!$B:$F,4, ),0)</f>
        <v>2634.55</v>
      </c>
      <c r="I123" s="12">
        <f>IFERROR(VLOOKUP($A123,[1]март!$B:$F,5, ),0)</f>
        <v>2700</v>
      </c>
      <c r="J123" s="12">
        <f>IFERROR(VLOOKUP($A123,[1]апрель!$B:$F,4, ),0)</f>
        <v>2634.55</v>
      </c>
      <c r="K123" s="12">
        <f>IFERROR(VLOOKUP($A123,[1]апрель!$B:$F,5, ),0)</f>
        <v>0</v>
      </c>
      <c r="L123" s="12">
        <f>IFERROR(VLOOKUP($A123,[1]май!$B:$F,4, ),0)</f>
        <v>2634.55</v>
      </c>
      <c r="M123" s="12">
        <f>IFERROR(VLOOKUP($A123,[1]май!$B:$F,5, ),0)</f>
        <v>2700</v>
      </c>
      <c r="N123" s="12">
        <f>IFERROR(VLOOKUP($A123,[1]июнь!$B:$F,4, ),0)</f>
        <v>2634.55</v>
      </c>
      <c r="O123" s="12">
        <f>IFERROR(VLOOKUP($A123,[1]июнь!$B:$F,5, ),0)</f>
        <v>0</v>
      </c>
      <c r="P123" s="12">
        <f>IFERROR(VLOOKUP($A123,[1]июль!$B:$F,4, ),0)</f>
        <v>2634.55</v>
      </c>
      <c r="Q123" s="12">
        <f>IFERROR(VLOOKUP($A123,[1]июль!$B:$F,5, ),0)</f>
        <v>0</v>
      </c>
      <c r="R123" s="12">
        <f>IFERROR(VLOOKUP($A123,[1]август!$B:$F,4, ),0)</f>
        <v>2866.85</v>
      </c>
      <c r="S123" s="12">
        <f>IFERROR(VLOOKUP($A123,[1]август!$B:$F,5, ),0)</f>
        <v>0</v>
      </c>
      <c r="T123" s="12">
        <f>IFERROR(VLOOKUP($A123,[1]сентябрь!$B:$F,4, ),0)</f>
        <v>2866.85</v>
      </c>
      <c r="U123" s="12">
        <f>IFERROR(VLOOKUP($A123,[1]сентябрь!$B:$F,5, ),0)</f>
        <v>0</v>
      </c>
      <c r="V123" s="12">
        <f>IFERROR(VLOOKUP($A123,[1]октябрь!$B:$F,4, ),0)</f>
        <v>2866.85</v>
      </c>
      <c r="W123" s="12">
        <f>IFERROR(VLOOKUP($A123,[1]октябрь!$B:$F,5, ),0)</f>
        <v>0</v>
      </c>
      <c r="X123" s="12">
        <f>IFERROR(VLOOKUP($A123,[1]ноябрь!$B:$F,4, ),0)</f>
        <v>2866.85</v>
      </c>
      <c r="Y123" s="12">
        <f>IFERROR(VLOOKUP($A123,[1]ноябрь!$B:$F,5, ),0)</f>
        <v>0</v>
      </c>
      <c r="Z123" s="12">
        <f>IFERROR(VLOOKUP($A123,[1]декабрь!$B:$F,4, ),0)</f>
        <v>3048.58</v>
      </c>
      <c r="AA123" s="12">
        <f>IFERROR(VLOOKUP($A123,[1]декабрь!$B:$F,5, ),0)</f>
        <v>0</v>
      </c>
    </row>
    <row r="124" spans="1:27" x14ac:dyDescent="0.25">
      <c r="A124" s="10" t="s">
        <v>139</v>
      </c>
      <c r="B124" s="11">
        <f>IFERROR(VLOOKUP($A124,[1]январь!$B:$F,3,),0)-IFERROR(VLOOKUP($A124,[1]январь!$B:$F,2, ),0)</f>
        <v>1379.44</v>
      </c>
      <c r="C124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5.0022208597511053E-12</v>
      </c>
      <c r="D124" s="12">
        <f>IFERROR(VLOOKUP($A124,[1]январь!$B:$F,4, ),0)</f>
        <v>2634.55</v>
      </c>
      <c r="E124" s="12">
        <f>IFERROR(VLOOKUP($A124,[1]январь!$B:$F,5, ),0)</f>
        <v>9158.76</v>
      </c>
      <c r="F124" s="12">
        <f>IFERROR(VLOOKUP($A124,[1]февраль!$B:$F,4, ),0)</f>
        <v>2634.55</v>
      </c>
      <c r="G124" s="12">
        <f>IFERROR(VLOOKUP($A124,[1]февраль!$B:$F,5, ),0)</f>
        <v>0</v>
      </c>
      <c r="H124" s="12">
        <f>IFERROR(VLOOKUP($A124,[1]март!$B:$F,4, ),0)</f>
        <v>2634.55</v>
      </c>
      <c r="I124" s="12">
        <f>IFERROR(VLOOKUP($A124,[1]март!$B:$F,5, ),0)</f>
        <v>0</v>
      </c>
      <c r="J124" s="12">
        <f>IFERROR(VLOOKUP($A124,[1]апрель!$B:$F,4, ),0)</f>
        <v>2634.55</v>
      </c>
      <c r="K124" s="12">
        <f>IFERROR(VLOOKUP($A124,[1]апрель!$B:$F,5, ),0)</f>
        <v>7903.65</v>
      </c>
      <c r="L124" s="12">
        <f>IFERROR(VLOOKUP($A124,[1]май!$B:$F,4, ),0)</f>
        <v>2634.55</v>
      </c>
      <c r="M124" s="12">
        <f>IFERROR(VLOOKUP($A124,[1]май!$B:$F,5, ),0)</f>
        <v>0</v>
      </c>
      <c r="N124" s="12">
        <f>IFERROR(VLOOKUP($A124,[1]июнь!$B:$F,4, ),0)</f>
        <v>2634.55</v>
      </c>
      <c r="O124" s="12">
        <f>IFERROR(VLOOKUP($A124,[1]июнь!$B:$F,5, ),0)</f>
        <v>0</v>
      </c>
      <c r="P124" s="12">
        <f>IFERROR(VLOOKUP($A124,[1]июль!$B:$F,4, ),0)</f>
        <v>2634.55</v>
      </c>
      <c r="Q124" s="12">
        <f>IFERROR(VLOOKUP($A124,[1]июль!$B:$F,5, ),0)</f>
        <v>0</v>
      </c>
      <c r="R124" s="12">
        <f>IFERROR(VLOOKUP($A124,[1]август!$B:$F,4, ),0)</f>
        <v>2866.85</v>
      </c>
      <c r="S124" s="12">
        <f>IFERROR(VLOOKUP($A124,[1]август!$B:$F,5, ),0)</f>
        <v>2634.55</v>
      </c>
      <c r="T124" s="12">
        <f>IFERROR(VLOOKUP($A124,[1]сентябрь!$B:$F,4, ),0)</f>
        <v>2866.85</v>
      </c>
      <c r="U124" s="12">
        <f>IFERROR(VLOOKUP($A124,[1]сентябрь!$B:$F,5, ),0)</f>
        <v>2866.85</v>
      </c>
      <c r="V124" s="12">
        <f>IFERROR(VLOOKUP($A124,[1]октябрь!$B:$F,4, ),0)</f>
        <v>2866.85</v>
      </c>
      <c r="W124" s="12">
        <f>IFERROR(VLOOKUP($A124,[1]октябрь!$B:$F,5, ),0)</f>
        <v>3099.15</v>
      </c>
      <c r="X124" s="12">
        <f>IFERROR(VLOOKUP($A124,[1]ноябрь!$B:$F,4, ),0)</f>
        <v>2866.85</v>
      </c>
      <c r="Y124" s="12">
        <f>IFERROR(VLOOKUP($A124,[1]ноябрь!$B:$F,5, ),0)</f>
        <v>2866.85</v>
      </c>
      <c r="Z124" s="12">
        <f>IFERROR(VLOOKUP($A124,[1]декабрь!$B:$F,4, ),0)</f>
        <v>3048.58</v>
      </c>
      <c r="AA124" s="12">
        <f>IFERROR(VLOOKUP($A124,[1]декабрь!$B:$F,5, ),0)</f>
        <v>3048.58</v>
      </c>
    </row>
    <row r="125" spans="1:27" x14ac:dyDescent="0.25">
      <c r="A125" s="10" t="s">
        <v>140</v>
      </c>
      <c r="B125" s="11">
        <f>IFERROR(VLOOKUP($A125,[1]январь!$B:$F,3,),0)-IFERROR(VLOOKUP($A125,[1]январь!$B:$F,2, ),0)</f>
        <v>5771.19</v>
      </c>
      <c r="C125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-2186.6400000000031</v>
      </c>
      <c r="D125" s="12">
        <f>IFERROR(VLOOKUP($A125,[1]январь!$B:$F,4, ),0)</f>
        <v>2634.55</v>
      </c>
      <c r="E125" s="12">
        <f>IFERROR(VLOOKUP($A125,[1]январь!$B:$F,5, ),0)</f>
        <v>2700</v>
      </c>
      <c r="F125" s="12">
        <f>IFERROR(VLOOKUP($A125,[1]февраль!$B:$F,4, ),0)</f>
        <v>2634.55</v>
      </c>
      <c r="G125" s="12">
        <f>IFERROR(VLOOKUP($A125,[1]февраль!$B:$F,5, ),0)</f>
        <v>2700</v>
      </c>
      <c r="H125" s="12">
        <f>IFERROR(VLOOKUP($A125,[1]март!$B:$F,4, ),0)</f>
        <v>2634.55</v>
      </c>
      <c r="I125" s="12">
        <f>IFERROR(VLOOKUP($A125,[1]март!$B:$F,5, ),0)</f>
        <v>2700</v>
      </c>
      <c r="J125" s="12">
        <f>IFERROR(VLOOKUP($A125,[1]апрель!$B:$F,4, ),0)</f>
        <v>2634.55</v>
      </c>
      <c r="K125" s="12">
        <f>IFERROR(VLOOKUP($A125,[1]апрель!$B:$F,5, ),0)</f>
        <v>2700</v>
      </c>
      <c r="L125" s="12">
        <f>IFERROR(VLOOKUP($A125,[1]май!$B:$F,4, ),0)</f>
        <v>2634.55</v>
      </c>
      <c r="M125" s="12">
        <f>IFERROR(VLOOKUP($A125,[1]май!$B:$F,5, ),0)</f>
        <v>2700</v>
      </c>
      <c r="N125" s="12">
        <f>IFERROR(VLOOKUP($A125,[1]июнь!$B:$F,4, ),0)</f>
        <v>2634.55</v>
      </c>
      <c r="O125" s="12">
        <f>IFERROR(VLOOKUP($A125,[1]июнь!$B:$F,5, ),0)</f>
        <v>2700</v>
      </c>
      <c r="P125" s="12">
        <f>IFERROR(VLOOKUP($A125,[1]июль!$B:$F,4, ),0)</f>
        <v>2634.55</v>
      </c>
      <c r="Q125" s="12">
        <f>IFERROR(VLOOKUP($A125,[1]июль!$B:$F,5, ),0)</f>
        <v>0</v>
      </c>
      <c r="R125" s="12">
        <f>IFERROR(VLOOKUP($A125,[1]август!$B:$F,4, ),0)</f>
        <v>2866.85</v>
      </c>
      <c r="S125" s="12">
        <f>IFERROR(VLOOKUP($A125,[1]август!$B:$F,5, ),0)</f>
        <v>0</v>
      </c>
      <c r="T125" s="12">
        <f>IFERROR(VLOOKUP($A125,[1]сентябрь!$B:$F,4, ),0)</f>
        <v>2866.85</v>
      </c>
      <c r="U125" s="12">
        <f>IFERROR(VLOOKUP($A125,[1]сентябрь!$B:$F,5, ),0)</f>
        <v>2900</v>
      </c>
      <c r="V125" s="12">
        <f>IFERROR(VLOOKUP($A125,[1]октябрь!$B:$F,4, ),0)</f>
        <v>2866.85</v>
      </c>
      <c r="W125" s="12">
        <f>IFERROR(VLOOKUP($A125,[1]октябрь!$B:$F,5, ),0)</f>
        <v>2900</v>
      </c>
      <c r="X125" s="12">
        <f>IFERROR(VLOOKUP($A125,[1]ноябрь!$B:$F,4, ),0)</f>
        <v>2866.85</v>
      </c>
      <c r="Y125" s="12">
        <f>IFERROR(VLOOKUP($A125,[1]ноябрь!$B:$F,5, ),0)</f>
        <v>0</v>
      </c>
      <c r="Z125" s="12">
        <f>IFERROR(VLOOKUP($A125,[1]декабрь!$B:$F,4, ),0)</f>
        <v>3048.58</v>
      </c>
      <c r="AA125" s="12">
        <f>IFERROR(VLOOKUP($A125,[1]декабрь!$B:$F,5, ),0)</f>
        <v>3000</v>
      </c>
    </row>
    <row r="126" spans="1:27" x14ac:dyDescent="0.25">
      <c r="A126" s="10" t="s">
        <v>141</v>
      </c>
      <c r="B126" s="11">
        <f>IFERROR(VLOOKUP($A126,[1]январь!$B:$F,3,),0)-IFERROR(VLOOKUP($A126,[1]январь!$B:$F,2, ),0)</f>
        <v>-103533.55</v>
      </c>
      <c r="C126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-73165.810000000012</v>
      </c>
      <c r="D126" s="12">
        <f>IFERROR(VLOOKUP($A126,[1]январь!$B:$F,4, ),0)</f>
        <v>2634.55</v>
      </c>
      <c r="E126" s="12">
        <f>IFERROR(VLOOKUP($A126,[1]январь!$B:$F,5, ),0)</f>
        <v>0</v>
      </c>
      <c r="F126" s="12">
        <f>IFERROR(VLOOKUP($A126,[1]февраль!$B:$F,4, ),0)</f>
        <v>2634.55</v>
      </c>
      <c r="G126" s="12">
        <f>IFERROR(VLOOKUP($A126,[1]февраль!$B:$F,5, ),0)</f>
        <v>0</v>
      </c>
      <c r="H126" s="12">
        <f>IFERROR(VLOOKUP($A126,[1]март!$B:$F,4, ),0)</f>
        <v>1756.37</v>
      </c>
      <c r="I126" s="12">
        <f>IFERROR(VLOOKUP($A126,[1]март!$B:$F,5, ),0)</f>
        <v>0</v>
      </c>
      <c r="J126" s="12">
        <f>IFERROR(VLOOKUP($A126,[1]апрель!$B:$F,4, ),0)</f>
        <v>1756.37</v>
      </c>
      <c r="K126" s="12">
        <f>IFERROR(VLOOKUP($A126,[1]апрель!$B:$F,5, ),0)</f>
        <v>5200</v>
      </c>
      <c r="L126" s="12">
        <f>IFERROR(VLOOKUP($A126,[1]май!$B:$F,4, ),0)</f>
        <v>1756.37</v>
      </c>
      <c r="M126" s="12">
        <f>IFERROR(VLOOKUP($A126,[1]май!$B:$F,5, ),0)</f>
        <v>0</v>
      </c>
      <c r="N126" s="12">
        <f>IFERROR(VLOOKUP($A126,[1]июнь!$B:$F,4, ),0)</f>
        <v>1756.37</v>
      </c>
      <c r="O126" s="12">
        <f>IFERROR(VLOOKUP($A126,[1]июнь!$B:$F,5, ),0)</f>
        <v>6982.64</v>
      </c>
      <c r="P126" s="12">
        <f>IFERROR(VLOOKUP($A126,[1]июль!$B:$F,4, ),0)</f>
        <v>1756.37</v>
      </c>
      <c r="Q126" s="12">
        <f>IFERROR(VLOOKUP($A126,[1]июль!$B:$F,5, ),0)</f>
        <v>6982.64</v>
      </c>
      <c r="R126" s="12">
        <f>IFERROR(VLOOKUP($A126,[1]август!$B:$F,4, ),0)</f>
        <v>1911.24</v>
      </c>
      <c r="S126" s="12">
        <f>IFERROR(VLOOKUP($A126,[1]август!$B:$F,5, ),0)</f>
        <v>6982.64</v>
      </c>
      <c r="T126" s="12">
        <f>IFERROR(VLOOKUP($A126,[1]сентябрь!$B:$F,4, ),0)</f>
        <v>1911.24</v>
      </c>
      <c r="U126" s="12">
        <f>IFERROR(VLOOKUP($A126,[1]сентябрь!$B:$F,5, ),0)</f>
        <v>6982.64</v>
      </c>
      <c r="V126" s="12">
        <f>IFERROR(VLOOKUP($A126,[1]октябрь!$B:$F,4, ),0)</f>
        <v>1911.24</v>
      </c>
      <c r="W126" s="12">
        <f>IFERROR(VLOOKUP($A126,[1]октябрь!$B:$F,5, ),0)</f>
        <v>6982.64</v>
      </c>
      <c r="X126" s="12">
        <f>IFERROR(VLOOKUP($A126,[1]ноябрь!$B:$F,4, ),0)</f>
        <v>1911.24</v>
      </c>
      <c r="Y126" s="12">
        <f>IFERROR(VLOOKUP($A126,[1]ноябрь!$B:$F,5, ),0)</f>
        <v>6982.64</v>
      </c>
      <c r="Z126" s="12">
        <f>IFERROR(VLOOKUP($A126,[1]декабрь!$B:$F,4, ),0)</f>
        <v>2032.39</v>
      </c>
      <c r="AA126" s="12">
        <f>IFERROR(VLOOKUP($A126,[1]декабрь!$B:$F,5, ),0)</f>
        <v>7000.2</v>
      </c>
    </row>
    <row r="127" spans="1:27" x14ac:dyDescent="0.25">
      <c r="A127" s="10" t="s">
        <v>142</v>
      </c>
      <c r="B127" s="11">
        <f>IFERROR(VLOOKUP($A127,[1]январь!$B:$F,3,),0)-IFERROR(VLOOKUP($A127,[1]январь!$B:$F,2, ),0)</f>
        <v>-3512.72</v>
      </c>
      <c r="C127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2969.6899999999964</v>
      </c>
      <c r="D127" s="13">
        <f>IFERROR(VLOOKUP($A127,[1]январь!$B:$F,4, ),0)</f>
        <v>878.18</v>
      </c>
      <c r="E127" s="13">
        <f>IFERROR(VLOOKUP($A127,[1]январь!$B:$F,5, ),0)</f>
        <v>0</v>
      </c>
      <c r="F127" s="13">
        <f>IFERROR(VLOOKUP($A127,[1]февраль!$B:$F,4, ),0)</f>
        <v>878.18</v>
      </c>
      <c r="G127" s="13">
        <f>IFERROR(VLOOKUP($A127,[1]февраль!$B:$F,5, ),0)</f>
        <v>0</v>
      </c>
      <c r="H127" s="13">
        <f>IFERROR(VLOOKUP($A127,[1]март!$B:$F,4, ),0)</f>
        <v>878.18</v>
      </c>
      <c r="I127" s="13">
        <f>IFERROR(VLOOKUP($A127,[1]март!$B:$F,5, ),0)</f>
        <v>0</v>
      </c>
      <c r="J127" s="13">
        <f>IFERROR(VLOOKUP($A127,[1]апрель!$B:$F,4, ),0)</f>
        <v>878.18</v>
      </c>
      <c r="K127" s="13">
        <f>IFERROR(VLOOKUP($A127,[1]апрель!$B:$F,5, ),0)</f>
        <v>0</v>
      </c>
      <c r="L127" s="13">
        <f>IFERROR(VLOOKUP($A127,[1]май!$B:$F,4, ),0)</f>
        <v>878.18</v>
      </c>
      <c r="M127" s="13">
        <f>IFERROR(VLOOKUP($A127,[1]май!$B:$F,5, ),0)</f>
        <v>8000</v>
      </c>
      <c r="N127" s="13">
        <f>IFERROR(VLOOKUP($A127,[1]июнь!$B:$F,4, ),0)</f>
        <v>878.18</v>
      </c>
      <c r="O127" s="13">
        <f>IFERROR(VLOOKUP($A127,[1]июнь!$B:$F,5, ),0)</f>
        <v>0</v>
      </c>
      <c r="P127" s="13">
        <f>IFERROR(VLOOKUP($A127,[1]июль!$B:$F,4, ),0)</f>
        <v>878.18</v>
      </c>
      <c r="Q127" s="13">
        <f>IFERROR(VLOOKUP($A127,[1]июль!$B:$F,5, ),0)</f>
        <v>0</v>
      </c>
      <c r="R127" s="13">
        <f>IFERROR(VLOOKUP($A127,[1]август!$B:$F,4, ),0)</f>
        <v>955.62</v>
      </c>
      <c r="S127" s="13">
        <f>IFERROR(VLOOKUP($A127,[1]август!$B:$F,5, ),0)</f>
        <v>5000</v>
      </c>
      <c r="T127" s="13">
        <f>IFERROR(VLOOKUP($A127,[1]сентябрь!$B:$F,4, ),0)</f>
        <v>955.62</v>
      </c>
      <c r="U127" s="13">
        <f>IFERROR(VLOOKUP($A127,[1]сентябрь!$B:$F,5, ),0)</f>
        <v>0</v>
      </c>
      <c r="V127" s="13">
        <f>IFERROR(VLOOKUP($A127,[1]октябрь!$B:$F,4, ),0)</f>
        <v>955.62</v>
      </c>
      <c r="W127" s="13">
        <f>IFERROR(VLOOKUP($A127,[1]октябрь!$B:$F,5, ),0)</f>
        <v>0</v>
      </c>
      <c r="X127" s="13">
        <f>IFERROR(VLOOKUP($A127,[1]ноябрь!$B:$F,4, ),0)</f>
        <v>955.62</v>
      </c>
      <c r="Y127" s="13">
        <f>IFERROR(VLOOKUP($A127,[1]ноябрь!$B:$F,5, ),0)</f>
        <v>0</v>
      </c>
      <c r="Z127" s="13">
        <f>IFERROR(VLOOKUP($A127,[1]декабрь!$B:$F,4, ),0)</f>
        <v>1016.19</v>
      </c>
      <c r="AA127" s="13">
        <f>IFERROR(VLOOKUP($A127,[1]декабрь!$B:$F,5, ),0)</f>
        <v>4468.34</v>
      </c>
    </row>
    <row r="128" spans="1:27" x14ac:dyDescent="0.25">
      <c r="A128" s="10" t="s">
        <v>143</v>
      </c>
      <c r="B128" s="11">
        <f>IFERROR(VLOOKUP($A128,[1]январь!$B:$F,3,),0)-IFERROR(VLOOKUP($A128,[1]январь!$B:$F,2, ),0)</f>
        <v>-7514.56</v>
      </c>
      <c r="C128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2409.0200000000123</v>
      </c>
      <c r="D128" s="12">
        <f>IFERROR(VLOOKUP($A128,[1]январь!$B:$F,4, ),0)</f>
        <v>2634.55</v>
      </c>
      <c r="E128" s="12">
        <f>IFERROR(VLOOKUP($A128,[1]январь!$B:$F,5, ),0)</f>
        <v>10000</v>
      </c>
      <c r="F128" s="12">
        <f>IFERROR(VLOOKUP($A128,[1]февраль!$B:$F,4, ),0)</f>
        <v>2634.55</v>
      </c>
      <c r="G128" s="12">
        <f>IFERROR(VLOOKUP($A128,[1]февраль!$B:$F,5, ),0)</f>
        <v>0</v>
      </c>
      <c r="H128" s="12">
        <f>IFERROR(VLOOKUP($A128,[1]март!$B:$F,4, ),0)</f>
        <v>2634.55</v>
      </c>
      <c r="I128" s="12">
        <f>IFERROR(VLOOKUP($A128,[1]март!$B:$F,5, ),0)</f>
        <v>10000</v>
      </c>
      <c r="J128" s="12">
        <f>IFERROR(VLOOKUP($A128,[1]апрель!$B:$F,4, ),0)</f>
        <v>2634.55</v>
      </c>
      <c r="K128" s="12">
        <f>IFERROR(VLOOKUP($A128,[1]апрель!$B:$F,5, ),0)</f>
        <v>0</v>
      </c>
      <c r="L128" s="12">
        <f>IFERROR(VLOOKUP($A128,[1]май!$B:$F,4, ),0)</f>
        <v>2634.55</v>
      </c>
      <c r="M128" s="12">
        <f>IFERROR(VLOOKUP($A128,[1]май!$B:$F,5, ),0)</f>
        <v>0</v>
      </c>
      <c r="N128" s="12">
        <f>IFERROR(VLOOKUP($A128,[1]июнь!$B:$F,4, ),0)</f>
        <v>2634.55</v>
      </c>
      <c r="O128" s="12">
        <f>IFERROR(VLOOKUP($A128,[1]июнь!$B:$F,5, ),0)</f>
        <v>0</v>
      </c>
      <c r="P128" s="12">
        <f>IFERROR(VLOOKUP($A128,[1]июль!$B:$F,4, ),0)</f>
        <v>2634.55</v>
      </c>
      <c r="Q128" s="12">
        <f>IFERROR(VLOOKUP($A128,[1]июль!$B:$F,5, ),0)</f>
        <v>0</v>
      </c>
      <c r="R128" s="12">
        <f>IFERROR(VLOOKUP($A128,[1]август!$B:$F,4, ),0)</f>
        <v>2866.85</v>
      </c>
      <c r="S128" s="12">
        <f>IFERROR(VLOOKUP($A128,[1]август!$B:$F,5, ),0)</f>
        <v>13000</v>
      </c>
      <c r="T128" s="12">
        <f>IFERROR(VLOOKUP($A128,[1]сентябрь!$B:$F,4, ),0)</f>
        <v>2866.85</v>
      </c>
      <c r="U128" s="12">
        <f>IFERROR(VLOOKUP($A128,[1]сентябрь!$B:$F,5, ),0)</f>
        <v>0</v>
      </c>
      <c r="V128" s="12">
        <f>IFERROR(VLOOKUP($A128,[1]октябрь!$B:$F,4, ),0)</f>
        <v>2866.85</v>
      </c>
      <c r="W128" s="12">
        <f>IFERROR(VLOOKUP($A128,[1]октябрь!$B:$F,5, ),0)</f>
        <v>0</v>
      </c>
      <c r="X128" s="12">
        <f>IFERROR(VLOOKUP($A128,[1]ноябрь!$B:$F,4, ),0)</f>
        <v>2866.85</v>
      </c>
      <c r="Y128" s="12">
        <f>IFERROR(VLOOKUP($A128,[1]ноябрь!$B:$F,5, ),0)</f>
        <v>0</v>
      </c>
      <c r="Z128" s="12">
        <f>IFERROR(VLOOKUP($A128,[1]декабрь!$B:$F,4, ),0)</f>
        <v>3048.58</v>
      </c>
      <c r="AA128" s="12">
        <f>IFERROR(VLOOKUP($A128,[1]декабрь!$B:$F,5, ),0)</f>
        <v>9881.41</v>
      </c>
    </row>
    <row r="129" spans="1:27" x14ac:dyDescent="0.25">
      <c r="A129" s="10" t="s">
        <v>144</v>
      </c>
      <c r="B129" s="11">
        <f>IFERROR(VLOOKUP($A129,[1]январь!$B:$F,3,),0)-IFERROR(VLOOKUP($A129,[1]январь!$B:$F,2, ),0)</f>
        <v>34.340000000000003</v>
      </c>
      <c r="C129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3116.5100000000075</v>
      </c>
      <c r="D129" s="12">
        <f>IFERROR(VLOOKUP($A129,[1]январь!$B:$F,4, ),0)</f>
        <v>2634.55</v>
      </c>
      <c r="E129" s="12">
        <f>IFERROR(VLOOKUP($A129,[1]январь!$B:$F,5, ),0)</f>
        <v>0</v>
      </c>
      <c r="F129" s="12">
        <f>IFERROR(VLOOKUP($A129,[1]февраль!$B:$F,4, ),0)</f>
        <v>2634.55</v>
      </c>
      <c r="G129" s="12">
        <f>IFERROR(VLOOKUP($A129,[1]февраль!$B:$F,5, ),0)</f>
        <v>5300</v>
      </c>
      <c r="H129" s="12">
        <f>IFERROR(VLOOKUP($A129,[1]март!$B:$F,4, ),0)</f>
        <v>2634.55</v>
      </c>
      <c r="I129" s="12">
        <f>IFERROR(VLOOKUP($A129,[1]март!$B:$F,5, ),0)</f>
        <v>2600</v>
      </c>
      <c r="J129" s="12">
        <f>IFERROR(VLOOKUP($A129,[1]апрель!$B:$F,4, ),0)</f>
        <v>2634.55</v>
      </c>
      <c r="K129" s="12">
        <f>IFERROR(VLOOKUP($A129,[1]апрель!$B:$F,5, ),0)</f>
        <v>2600</v>
      </c>
      <c r="L129" s="12">
        <f>IFERROR(VLOOKUP($A129,[1]май!$B:$F,4, ),0)</f>
        <v>2634.55</v>
      </c>
      <c r="M129" s="12">
        <f>IFERROR(VLOOKUP($A129,[1]май!$B:$F,5, ),0)</f>
        <v>2640</v>
      </c>
      <c r="N129" s="12">
        <f>IFERROR(VLOOKUP($A129,[1]июнь!$B:$F,4, ),0)</f>
        <v>2634.55</v>
      </c>
      <c r="O129" s="12">
        <f>IFERROR(VLOOKUP($A129,[1]июнь!$B:$F,5, ),0)</f>
        <v>0</v>
      </c>
      <c r="P129" s="12">
        <f>IFERROR(VLOOKUP($A129,[1]июль!$B:$F,4, ),0)</f>
        <v>2634.55</v>
      </c>
      <c r="Q129" s="12">
        <f>IFERROR(VLOOKUP($A129,[1]июль!$B:$F,5, ),0)</f>
        <v>2800</v>
      </c>
      <c r="R129" s="12">
        <f>IFERROR(VLOOKUP($A129,[1]август!$B:$F,4, ),0)</f>
        <v>2866.85</v>
      </c>
      <c r="S129" s="12">
        <f>IFERROR(VLOOKUP($A129,[1]август!$B:$F,5, ),0)</f>
        <v>3000</v>
      </c>
      <c r="T129" s="12">
        <f>IFERROR(VLOOKUP($A129,[1]сентябрь!$B:$F,4, ),0)</f>
        <v>2866.85</v>
      </c>
      <c r="U129" s="12">
        <f>IFERROR(VLOOKUP($A129,[1]сентябрь!$B:$F,5, ),0)</f>
        <v>6000</v>
      </c>
      <c r="V129" s="12">
        <f>IFERROR(VLOOKUP($A129,[1]октябрь!$B:$F,4, ),0)</f>
        <v>2866.85</v>
      </c>
      <c r="W129" s="12">
        <f>IFERROR(VLOOKUP($A129,[1]октябрь!$B:$F,5, ),0)</f>
        <v>0</v>
      </c>
      <c r="X129" s="12">
        <f>IFERROR(VLOOKUP($A129,[1]ноябрь!$B:$F,4, ),0)</f>
        <v>2866.85</v>
      </c>
      <c r="Y129" s="12">
        <f>IFERROR(VLOOKUP($A129,[1]ноябрь!$B:$F,5, ),0)</f>
        <v>5500</v>
      </c>
      <c r="Z129" s="12">
        <f>IFERROR(VLOOKUP($A129,[1]декабрь!$B:$F,4, ),0)</f>
        <v>3048.58</v>
      </c>
      <c r="AA129" s="12">
        <f>IFERROR(VLOOKUP($A129,[1]декабрь!$B:$F,5, ),0)</f>
        <v>5600</v>
      </c>
    </row>
    <row r="130" spans="1:27" x14ac:dyDescent="0.25">
      <c r="A130" s="10" t="s">
        <v>145</v>
      </c>
      <c r="B130" s="11">
        <f>IFERROR(VLOOKUP($A130,[1]январь!$B:$F,3,),0)-IFERROR(VLOOKUP($A130,[1]январь!$B:$F,2, ),0)</f>
        <v>-191674.96</v>
      </c>
      <c r="C130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-224632.78999999998</v>
      </c>
      <c r="D130" s="12">
        <f>IFERROR(VLOOKUP($A130,[1]январь!$B:$F,4, ),0)</f>
        <v>2634.55</v>
      </c>
      <c r="E130" s="12">
        <f>IFERROR(VLOOKUP($A130,[1]январь!$B:$F,5, ),0)</f>
        <v>0</v>
      </c>
      <c r="F130" s="12">
        <f>IFERROR(VLOOKUP($A130,[1]февраль!$B:$F,4, ),0)</f>
        <v>2634.55</v>
      </c>
      <c r="G130" s="12">
        <f>IFERROR(VLOOKUP($A130,[1]февраль!$B:$F,5, ),0)</f>
        <v>0</v>
      </c>
      <c r="H130" s="12">
        <f>IFERROR(VLOOKUP($A130,[1]март!$B:$F,4, ),0)</f>
        <v>2634.55</v>
      </c>
      <c r="I130" s="12">
        <f>IFERROR(VLOOKUP($A130,[1]март!$B:$F,5, ),0)</f>
        <v>0</v>
      </c>
      <c r="J130" s="12">
        <f>IFERROR(VLOOKUP($A130,[1]апрель!$B:$F,4, ),0)</f>
        <v>2634.55</v>
      </c>
      <c r="K130" s="12">
        <f>IFERROR(VLOOKUP($A130,[1]апрель!$B:$F,5, ),0)</f>
        <v>0</v>
      </c>
      <c r="L130" s="12">
        <f>IFERROR(VLOOKUP($A130,[1]май!$B:$F,4, ),0)</f>
        <v>2634.55</v>
      </c>
      <c r="M130" s="12">
        <f>IFERROR(VLOOKUP($A130,[1]май!$B:$F,5, ),0)</f>
        <v>0</v>
      </c>
      <c r="N130" s="12">
        <f>IFERROR(VLOOKUP($A130,[1]июнь!$B:$F,4, ),0)</f>
        <v>2634.55</v>
      </c>
      <c r="O130" s="12">
        <f>IFERROR(VLOOKUP($A130,[1]июнь!$B:$F,5, ),0)</f>
        <v>0</v>
      </c>
      <c r="P130" s="12">
        <f>IFERROR(VLOOKUP($A130,[1]июль!$B:$F,4, ),0)</f>
        <v>2634.55</v>
      </c>
      <c r="Q130" s="12">
        <f>IFERROR(VLOOKUP($A130,[1]июль!$B:$F,5, ),0)</f>
        <v>0</v>
      </c>
      <c r="R130" s="12">
        <f>IFERROR(VLOOKUP($A130,[1]август!$B:$F,4, ),0)</f>
        <v>2866.85</v>
      </c>
      <c r="S130" s="12">
        <f>IFERROR(VLOOKUP($A130,[1]август!$B:$F,5, ),0)</f>
        <v>0</v>
      </c>
      <c r="T130" s="12">
        <f>IFERROR(VLOOKUP($A130,[1]сентябрь!$B:$F,4, ),0)</f>
        <v>2866.85</v>
      </c>
      <c r="U130" s="12">
        <f>IFERROR(VLOOKUP($A130,[1]сентябрь!$B:$F,5, ),0)</f>
        <v>0</v>
      </c>
      <c r="V130" s="12">
        <f>IFERROR(VLOOKUP($A130,[1]октябрь!$B:$F,4, ),0)</f>
        <v>2866.85</v>
      </c>
      <c r="W130" s="12">
        <f>IFERROR(VLOOKUP($A130,[1]октябрь!$B:$F,5, ),0)</f>
        <v>0</v>
      </c>
      <c r="X130" s="12">
        <f>IFERROR(VLOOKUP($A130,[1]ноябрь!$B:$F,4, ),0)</f>
        <v>2866.85</v>
      </c>
      <c r="Y130" s="12">
        <f>IFERROR(VLOOKUP($A130,[1]ноябрь!$B:$F,5, ),0)</f>
        <v>0</v>
      </c>
      <c r="Z130" s="12">
        <f>IFERROR(VLOOKUP($A130,[1]декабрь!$B:$F,4, ),0)</f>
        <v>3048.58</v>
      </c>
      <c r="AA130" s="12">
        <f>IFERROR(VLOOKUP($A130,[1]декабрь!$B:$F,5, ),0)</f>
        <v>0</v>
      </c>
    </row>
    <row r="131" spans="1:27" x14ac:dyDescent="0.25">
      <c r="A131" s="10" t="s">
        <v>146</v>
      </c>
      <c r="B131" s="11">
        <f>IFERROR(VLOOKUP($A131,[1]январь!$B:$F,3,),0)-IFERROR(VLOOKUP($A131,[1]январь!$B:$F,2, ),0)</f>
        <v>1.8</v>
      </c>
      <c r="C131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-11816.030000000006</v>
      </c>
      <c r="D131" s="12">
        <f>IFERROR(VLOOKUP($A131,[1]январь!$B:$F,4, ),0)</f>
        <v>2634.55</v>
      </c>
      <c r="E131" s="12">
        <f>IFERROR(VLOOKUP($A131,[1]январь!$B:$F,5, ),0)</f>
        <v>0</v>
      </c>
      <c r="F131" s="12">
        <f>IFERROR(VLOOKUP($A131,[1]февраль!$B:$F,4, ),0)</f>
        <v>2634.55</v>
      </c>
      <c r="G131" s="12">
        <f>IFERROR(VLOOKUP($A131,[1]февраль!$B:$F,5, ),0)</f>
        <v>0</v>
      </c>
      <c r="H131" s="12">
        <f>IFERROR(VLOOKUP($A131,[1]март!$B:$F,4, ),0)</f>
        <v>2634.55</v>
      </c>
      <c r="I131" s="12">
        <f>IFERROR(VLOOKUP($A131,[1]март!$B:$F,5, ),0)</f>
        <v>0</v>
      </c>
      <c r="J131" s="12">
        <f>IFERROR(VLOOKUP($A131,[1]апрель!$B:$F,4, ),0)</f>
        <v>2634.55</v>
      </c>
      <c r="K131" s="12">
        <f>IFERROR(VLOOKUP($A131,[1]апрель!$B:$F,5, ),0)</f>
        <v>10540</v>
      </c>
      <c r="L131" s="12">
        <f>IFERROR(VLOOKUP($A131,[1]май!$B:$F,4, ),0)</f>
        <v>2634.55</v>
      </c>
      <c r="M131" s="12">
        <f>IFERROR(VLOOKUP($A131,[1]май!$B:$F,5, ),0)</f>
        <v>5300</v>
      </c>
      <c r="N131" s="12">
        <f>IFERROR(VLOOKUP($A131,[1]июнь!$B:$F,4, ),0)</f>
        <v>2634.55</v>
      </c>
      <c r="O131" s="12">
        <f>IFERROR(VLOOKUP($A131,[1]июнь!$B:$F,5, ),0)</f>
        <v>0</v>
      </c>
      <c r="P131" s="12">
        <f>IFERROR(VLOOKUP($A131,[1]июль!$B:$F,4, ),0)</f>
        <v>2634.55</v>
      </c>
      <c r="Q131" s="12">
        <f>IFERROR(VLOOKUP($A131,[1]июль!$B:$F,5, ),0)</f>
        <v>5300</v>
      </c>
      <c r="R131" s="12">
        <f>IFERROR(VLOOKUP($A131,[1]август!$B:$F,4, ),0)</f>
        <v>2866.85</v>
      </c>
      <c r="S131" s="12">
        <f>IFERROR(VLOOKUP($A131,[1]август!$B:$F,5, ),0)</f>
        <v>0</v>
      </c>
      <c r="T131" s="12">
        <f>IFERROR(VLOOKUP($A131,[1]сентябрь!$B:$F,4, ),0)</f>
        <v>2866.85</v>
      </c>
      <c r="U131" s="12">
        <f>IFERROR(VLOOKUP($A131,[1]сентябрь!$B:$F,5, ),0)</f>
        <v>0</v>
      </c>
      <c r="V131" s="12">
        <f>IFERROR(VLOOKUP($A131,[1]октябрь!$B:$F,4, ),0)</f>
        <v>2866.85</v>
      </c>
      <c r="W131" s="12">
        <f>IFERROR(VLOOKUP($A131,[1]октябрь!$B:$F,5, ),0)</f>
        <v>0</v>
      </c>
      <c r="X131" s="12">
        <f>IFERROR(VLOOKUP($A131,[1]ноябрь!$B:$F,4, ),0)</f>
        <v>2866.85</v>
      </c>
      <c r="Y131" s="12">
        <f>IFERROR(VLOOKUP($A131,[1]ноябрь!$B:$F,5, ),0)</f>
        <v>0</v>
      </c>
      <c r="Z131" s="12">
        <f>IFERROR(VLOOKUP($A131,[1]декабрь!$B:$F,4, ),0)</f>
        <v>3048.58</v>
      </c>
      <c r="AA131" s="12">
        <f>IFERROR(VLOOKUP($A131,[1]декабрь!$B:$F,5, ),0)</f>
        <v>0</v>
      </c>
    </row>
    <row r="132" spans="1:27" x14ac:dyDescent="0.25">
      <c r="A132" s="10" t="s">
        <v>147</v>
      </c>
      <c r="B132" s="11">
        <f>IFERROR(VLOOKUP($A132,[1]январь!$B:$F,3,),0)-IFERROR(VLOOKUP($A132,[1]январь!$B:$F,2, ),0)</f>
        <v>-17891</v>
      </c>
      <c r="C132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-9848.8299999999908</v>
      </c>
      <c r="D132" s="12">
        <f>IFERROR(VLOOKUP($A132,[1]январь!$B:$F,4, ),0)</f>
        <v>2634.55</v>
      </c>
      <c r="E132" s="12">
        <f>IFERROR(VLOOKUP($A132,[1]январь!$B:$F,5, ),0)</f>
        <v>0</v>
      </c>
      <c r="F132" s="12">
        <f>IFERROR(VLOOKUP($A132,[1]февраль!$B:$F,4, ),0)</f>
        <v>2634.55</v>
      </c>
      <c r="G132" s="12">
        <f>IFERROR(VLOOKUP($A132,[1]февраль!$B:$F,5, ),0)</f>
        <v>0</v>
      </c>
      <c r="H132" s="12">
        <f>IFERROR(VLOOKUP($A132,[1]март!$B:$F,4, ),0)</f>
        <v>2634.55</v>
      </c>
      <c r="I132" s="12">
        <f>IFERROR(VLOOKUP($A132,[1]март!$B:$F,5, ),0)</f>
        <v>0</v>
      </c>
      <c r="J132" s="12">
        <f>IFERROR(VLOOKUP($A132,[1]апрель!$B:$F,4, ),0)</f>
        <v>2634.55</v>
      </c>
      <c r="K132" s="12">
        <f>IFERROR(VLOOKUP($A132,[1]апрель!$B:$F,5, ),0)</f>
        <v>0</v>
      </c>
      <c r="L132" s="12">
        <f>IFERROR(VLOOKUP($A132,[1]май!$B:$F,4, ),0)</f>
        <v>2634.55</v>
      </c>
      <c r="M132" s="12">
        <f>IFERROR(VLOOKUP($A132,[1]май!$B:$F,5, ),0)</f>
        <v>0</v>
      </c>
      <c r="N132" s="12">
        <f>IFERROR(VLOOKUP($A132,[1]июнь!$B:$F,4, ),0)</f>
        <v>2634.55</v>
      </c>
      <c r="O132" s="12">
        <f>IFERROR(VLOOKUP($A132,[1]июнь!$B:$F,5, ),0)</f>
        <v>35000</v>
      </c>
      <c r="P132" s="12">
        <f>IFERROR(VLOOKUP($A132,[1]июль!$B:$F,4, ),0)</f>
        <v>2634.55</v>
      </c>
      <c r="Q132" s="12">
        <f>IFERROR(VLOOKUP($A132,[1]июль!$B:$F,5, ),0)</f>
        <v>0</v>
      </c>
      <c r="R132" s="12">
        <f>IFERROR(VLOOKUP($A132,[1]август!$B:$F,4, ),0)</f>
        <v>2866.85</v>
      </c>
      <c r="S132" s="12">
        <f>IFERROR(VLOOKUP($A132,[1]август!$B:$F,5, ),0)</f>
        <v>3000</v>
      </c>
      <c r="T132" s="12">
        <f>IFERROR(VLOOKUP($A132,[1]сентябрь!$B:$F,4, ),0)</f>
        <v>2866.85</v>
      </c>
      <c r="U132" s="12">
        <f>IFERROR(VLOOKUP($A132,[1]сентябрь!$B:$F,5, ),0)</f>
        <v>3000</v>
      </c>
      <c r="V132" s="12">
        <f>IFERROR(VLOOKUP($A132,[1]октябрь!$B:$F,4, ),0)</f>
        <v>2866.85</v>
      </c>
      <c r="W132" s="12">
        <f>IFERROR(VLOOKUP($A132,[1]октябрь!$B:$F,5, ),0)</f>
        <v>0</v>
      </c>
      <c r="X132" s="12">
        <f>IFERROR(VLOOKUP($A132,[1]ноябрь!$B:$F,4, ),0)</f>
        <v>2866.85</v>
      </c>
      <c r="Y132" s="12">
        <f>IFERROR(VLOOKUP($A132,[1]ноябрь!$B:$F,5, ),0)</f>
        <v>0</v>
      </c>
      <c r="Z132" s="12">
        <f>IFERROR(VLOOKUP($A132,[1]декабрь!$B:$F,4, ),0)</f>
        <v>3048.58</v>
      </c>
      <c r="AA132" s="12">
        <f>IFERROR(VLOOKUP($A132,[1]декабрь!$B:$F,5, ),0)</f>
        <v>0</v>
      </c>
    </row>
    <row r="133" spans="1:27" x14ac:dyDescent="0.25">
      <c r="A133" s="10" t="s">
        <v>148</v>
      </c>
      <c r="B133" s="11">
        <f>IFERROR(VLOOKUP($A133,[1]январь!$B:$F,3,),0)-IFERROR(VLOOKUP($A133,[1]январь!$B:$F,2, ),0)</f>
        <v>476.09</v>
      </c>
      <c r="C133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18.260000000005505</v>
      </c>
      <c r="D133" s="12">
        <f>IFERROR(VLOOKUP($A133,[1]январь!$B:$F,4, ),0)</f>
        <v>2634.55</v>
      </c>
      <c r="E133" s="12">
        <f>IFERROR(VLOOKUP($A133,[1]январь!$B:$F,5, ),0)</f>
        <v>0</v>
      </c>
      <c r="F133" s="12">
        <f>IFERROR(VLOOKUP($A133,[1]февраль!$B:$F,4, ),0)</f>
        <v>2634.55</v>
      </c>
      <c r="G133" s="12">
        <f>IFERROR(VLOOKUP($A133,[1]февраль!$B:$F,5, ),0)</f>
        <v>0</v>
      </c>
      <c r="H133" s="12">
        <f>IFERROR(VLOOKUP($A133,[1]март!$B:$F,4, ),0)</f>
        <v>2634.55</v>
      </c>
      <c r="I133" s="12">
        <f>IFERROR(VLOOKUP($A133,[1]март!$B:$F,5, ),0)</f>
        <v>10000</v>
      </c>
      <c r="J133" s="12">
        <f>IFERROR(VLOOKUP($A133,[1]апрель!$B:$F,4, ),0)</f>
        <v>2634.55</v>
      </c>
      <c r="K133" s="12">
        <f>IFERROR(VLOOKUP($A133,[1]апрель!$B:$F,5, ),0)</f>
        <v>0</v>
      </c>
      <c r="L133" s="12">
        <f>IFERROR(VLOOKUP($A133,[1]май!$B:$F,4, ),0)</f>
        <v>2634.55</v>
      </c>
      <c r="M133" s="12">
        <f>IFERROR(VLOOKUP($A133,[1]май!$B:$F,5, ),0)</f>
        <v>0</v>
      </c>
      <c r="N133" s="12">
        <f>IFERROR(VLOOKUP($A133,[1]июнь!$B:$F,4, ),0)</f>
        <v>2634.55</v>
      </c>
      <c r="O133" s="12">
        <f>IFERROR(VLOOKUP($A133,[1]июнь!$B:$F,5, ),0)</f>
        <v>0</v>
      </c>
      <c r="P133" s="12">
        <f>IFERROR(VLOOKUP($A133,[1]июль!$B:$F,4, ),0)</f>
        <v>2634.55</v>
      </c>
      <c r="Q133" s="12">
        <f>IFERROR(VLOOKUP($A133,[1]июль!$B:$F,5, ),0)</f>
        <v>0</v>
      </c>
      <c r="R133" s="12">
        <f>IFERROR(VLOOKUP($A133,[1]август!$B:$F,4, ),0)</f>
        <v>2866.85</v>
      </c>
      <c r="S133" s="12">
        <f>IFERROR(VLOOKUP($A133,[1]август!$B:$F,5, ),0)</f>
        <v>10000</v>
      </c>
      <c r="T133" s="12">
        <f>IFERROR(VLOOKUP($A133,[1]сентябрь!$B:$F,4, ),0)</f>
        <v>2866.85</v>
      </c>
      <c r="U133" s="12">
        <f>IFERROR(VLOOKUP($A133,[1]сентябрь!$B:$F,5, ),0)</f>
        <v>0</v>
      </c>
      <c r="V133" s="12">
        <f>IFERROR(VLOOKUP($A133,[1]октябрь!$B:$F,4, ),0)</f>
        <v>2866.85</v>
      </c>
      <c r="W133" s="12">
        <f>IFERROR(VLOOKUP($A133,[1]октябрь!$B:$F,5, ),0)</f>
        <v>10000</v>
      </c>
      <c r="X133" s="12">
        <f>IFERROR(VLOOKUP($A133,[1]ноябрь!$B:$F,4, ),0)</f>
        <v>2866.85</v>
      </c>
      <c r="Y133" s="12">
        <f>IFERROR(VLOOKUP($A133,[1]ноябрь!$B:$F,5, ),0)</f>
        <v>0</v>
      </c>
      <c r="Z133" s="12">
        <f>IFERROR(VLOOKUP($A133,[1]декабрь!$B:$F,4, ),0)</f>
        <v>3048.58</v>
      </c>
      <c r="AA133" s="12">
        <f>IFERROR(VLOOKUP($A133,[1]декабрь!$B:$F,5, ),0)</f>
        <v>2500</v>
      </c>
    </row>
    <row r="134" spans="1:27" x14ac:dyDescent="0.25">
      <c r="A134" s="10" t="s">
        <v>149</v>
      </c>
      <c r="B134" s="11">
        <f>IFERROR(VLOOKUP($A134,[1]январь!$B:$F,3,),0)-IFERROR(VLOOKUP($A134,[1]январь!$B:$F,2, ),0)</f>
        <v>-7852.06</v>
      </c>
      <c r="C134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-4809.8899999999931</v>
      </c>
      <c r="D134" s="12">
        <f>IFERROR(VLOOKUP($A134,[1]январь!$B:$F,4, ),0)</f>
        <v>2634.55</v>
      </c>
      <c r="E134" s="12">
        <f>IFERROR(VLOOKUP($A134,[1]январь!$B:$F,5, ),0)</f>
        <v>3000</v>
      </c>
      <c r="F134" s="12">
        <f>IFERROR(VLOOKUP($A134,[1]февраль!$B:$F,4, ),0)</f>
        <v>2634.55</v>
      </c>
      <c r="G134" s="12">
        <f>IFERROR(VLOOKUP($A134,[1]февраль!$B:$F,5, ),0)</f>
        <v>3000</v>
      </c>
      <c r="H134" s="12">
        <f>IFERROR(VLOOKUP($A134,[1]март!$B:$F,4, ),0)</f>
        <v>2634.55</v>
      </c>
      <c r="I134" s="12">
        <f>IFERROR(VLOOKUP($A134,[1]март!$B:$F,5, ),0)</f>
        <v>3000</v>
      </c>
      <c r="J134" s="12">
        <f>IFERROR(VLOOKUP($A134,[1]апрель!$B:$F,4, ),0)</f>
        <v>2634.55</v>
      </c>
      <c r="K134" s="12">
        <f>IFERROR(VLOOKUP($A134,[1]апрель!$B:$F,5, ),0)</f>
        <v>3000</v>
      </c>
      <c r="L134" s="12">
        <f>IFERROR(VLOOKUP($A134,[1]май!$B:$F,4, ),0)</f>
        <v>2634.55</v>
      </c>
      <c r="M134" s="12">
        <f>IFERROR(VLOOKUP($A134,[1]май!$B:$F,5, ),0)</f>
        <v>3000</v>
      </c>
      <c r="N134" s="12">
        <f>IFERROR(VLOOKUP($A134,[1]июнь!$B:$F,4, ),0)</f>
        <v>2634.55</v>
      </c>
      <c r="O134" s="12">
        <f>IFERROR(VLOOKUP($A134,[1]июнь!$B:$F,5, ),0)</f>
        <v>3000</v>
      </c>
      <c r="P134" s="12">
        <f>IFERROR(VLOOKUP($A134,[1]июль!$B:$F,4, ),0)</f>
        <v>2634.55</v>
      </c>
      <c r="Q134" s="12">
        <f>IFERROR(VLOOKUP($A134,[1]июль!$B:$F,5, ),0)</f>
        <v>3000</v>
      </c>
      <c r="R134" s="12">
        <f>IFERROR(VLOOKUP($A134,[1]август!$B:$F,4, ),0)</f>
        <v>2866.85</v>
      </c>
      <c r="S134" s="12">
        <f>IFERROR(VLOOKUP($A134,[1]август!$B:$F,5, ),0)</f>
        <v>3000</v>
      </c>
      <c r="T134" s="12">
        <f>IFERROR(VLOOKUP($A134,[1]сентябрь!$B:$F,4, ),0)</f>
        <v>2866.85</v>
      </c>
      <c r="U134" s="12">
        <f>IFERROR(VLOOKUP($A134,[1]сентябрь!$B:$F,5, ),0)</f>
        <v>3000</v>
      </c>
      <c r="V134" s="12">
        <f>IFERROR(VLOOKUP($A134,[1]октябрь!$B:$F,4, ),0)</f>
        <v>2866.85</v>
      </c>
      <c r="W134" s="12">
        <f>IFERROR(VLOOKUP($A134,[1]октябрь!$B:$F,5, ),0)</f>
        <v>3000</v>
      </c>
      <c r="X134" s="12">
        <f>IFERROR(VLOOKUP($A134,[1]ноябрь!$B:$F,4, ),0)</f>
        <v>2866.85</v>
      </c>
      <c r="Y134" s="12">
        <f>IFERROR(VLOOKUP($A134,[1]ноябрь!$B:$F,5, ),0)</f>
        <v>0</v>
      </c>
      <c r="Z134" s="12">
        <f>IFERROR(VLOOKUP($A134,[1]декабрь!$B:$F,4, ),0)</f>
        <v>3048.58</v>
      </c>
      <c r="AA134" s="12">
        <f>IFERROR(VLOOKUP($A134,[1]декабрь!$B:$F,5, ),0)</f>
        <v>6000</v>
      </c>
    </row>
    <row r="135" spans="1:27" x14ac:dyDescent="0.25">
      <c r="A135" s="10" t="s">
        <v>150</v>
      </c>
      <c r="B135" s="11">
        <f>IFERROR(VLOOKUP($A135,[1]январь!$B:$F,3,),0)-IFERROR(VLOOKUP($A135,[1]январь!$B:$F,2, ),0)</f>
        <v>-2010.1</v>
      </c>
      <c r="C135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-28547.929999999993</v>
      </c>
      <c r="D135" s="12">
        <f>IFERROR(VLOOKUP($A135,[1]январь!$B:$F,4, ),0)</f>
        <v>2634.55</v>
      </c>
      <c r="E135" s="12">
        <f>IFERROR(VLOOKUP($A135,[1]январь!$B:$F,5, ),0)</f>
        <v>0</v>
      </c>
      <c r="F135" s="12">
        <f>IFERROR(VLOOKUP($A135,[1]февраль!$B:$F,4, ),0)</f>
        <v>2634.55</v>
      </c>
      <c r="G135" s="12">
        <f>IFERROR(VLOOKUP($A135,[1]февраль!$B:$F,5, ),0)</f>
        <v>6420</v>
      </c>
      <c r="H135" s="12">
        <f>IFERROR(VLOOKUP($A135,[1]март!$B:$F,4, ),0)</f>
        <v>2634.55</v>
      </c>
      <c r="I135" s="12">
        <f>IFERROR(VLOOKUP($A135,[1]март!$B:$F,5, ),0)</f>
        <v>0</v>
      </c>
      <c r="J135" s="12">
        <f>IFERROR(VLOOKUP($A135,[1]апрель!$B:$F,4, ),0)</f>
        <v>2634.55</v>
      </c>
      <c r="K135" s="12">
        <f>IFERROR(VLOOKUP($A135,[1]апрель!$B:$F,5, ),0)</f>
        <v>0</v>
      </c>
      <c r="L135" s="12">
        <f>IFERROR(VLOOKUP($A135,[1]май!$B:$F,4, ),0)</f>
        <v>2634.55</v>
      </c>
      <c r="M135" s="12">
        <f>IFERROR(VLOOKUP($A135,[1]май!$B:$F,5, ),0)</f>
        <v>0</v>
      </c>
      <c r="N135" s="12">
        <f>IFERROR(VLOOKUP($A135,[1]июнь!$B:$F,4, ),0)</f>
        <v>2634.55</v>
      </c>
      <c r="O135" s="12">
        <f>IFERROR(VLOOKUP($A135,[1]июнь!$B:$F,5, ),0)</f>
        <v>0</v>
      </c>
      <c r="P135" s="12">
        <f>IFERROR(VLOOKUP($A135,[1]июль!$B:$F,4, ),0)</f>
        <v>2634.55</v>
      </c>
      <c r="Q135" s="12">
        <f>IFERROR(VLOOKUP($A135,[1]июль!$B:$F,5, ),0)</f>
        <v>0</v>
      </c>
      <c r="R135" s="12">
        <f>IFERROR(VLOOKUP($A135,[1]август!$B:$F,4, ),0)</f>
        <v>2866.85</v>
      </c>
      <c r="S135" s="12">
        <f>IFERROR(VLOOKUP($A135,[1]август!$B:$F,5, ),0)</f>
        <v>0</v>
      </c>
      <c r="T135" s="12">
        <f>IFERROR(VLOOKUP($A135,[1]сентябрь!$B:$F,4, ),0)</f>
        <v>2866.85</v>
      </c>
      <c r="U135" s="12">
        <f>IFERROR(VLOOKUP($A135,[1]сентябрь!$B:$F,5, ),0)</f>
        <v>0</v>
      </c>
      <c r="V135" s="12">
        <f>IFERROR(VLOOKUP($A135,[1]октябрь!$B:$F,4, ),0)</f>
        <v>2866.85</v>
      </c>
      <c r="W135" s="12">
        <f>IFERROR(VLOOKUP($A135,[1]октябрь!$B:$F,5, ),0)</f>
        <v>0</v>
      </c>
      <c r="X135" s="12">
        <f>IFERROR(VLOOKUP($A135,[1]ноябрь!$B:$F,4, ),0)</f>
        <v>2866.85</v>
      </c>
      <c r="Y135" s="12">
        <f>IFERROR(VLOOKUP($A135,[1]ноябрь!$B:$F,5, ),0)</f>
        <v>0</v>
      </c>
      <c r="Z135" s="12">
        <f>IFERROR(VLOOKUP($A135,[1]декабрь!$B:$F,4, ),0)</f>
        <v>3048.58</v>
      </c>
      <c r="AA135" s="12">
        <f>IFERROR(VLOOKUP($A135,[1]декабрь!$B:$F,5, ),0)</f>
        <v>0</v>
      </c>
    </row>
    <row r="136" spans="1:27" x14ac:dyDescent="0.25">
      <c r="A136" s="10" t="s">
        <v>151</v>
      </c>
      <c r="B136" s="11">
        <f>IFERROR(VLOOKUP($A136,[1]январь!$B:$F,3,),0)-IFERROR(VLOOKUP($A136,[1]январь!$B:$F,2, ),0)</f>
        <v>-5538.2</v>
      </c>
      <c r="C136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-14394.84</v>
      </c>
      <c r="D136" s="12">
        <f>IFERROR(VLOOKUP($A136,[1]январь!$B:$F,4, ),0)</f>
        <v>2634.55</v>
      </c>
      <c r="E136" s="12">
        <f>IFERROR(VLOOKUP($A136,[1]январь!$B:$F,5, ),0)</f>
        <v>0</v>
      </c>
      <c r="F136" s="12">
        <f>IFERROR(VLOOKUP($A136,[1]февраль!$B:$F,4, ),0)</f>
        <v>2634.55</v>
      </c>
      <c r="G136" s="12">
        <f>IFERROR(VLOOKUP($A136,[1]февраль!$B:$F,5, ),0)</f>
        <v>7500</v>
      </c>
      <c r="H136" s="12">
        <f>IFERROR(VLOOKUP($A136,[1]март!$B:$F,4, ),0)</f>
        <v>2634.55</v>
      </c>
      <c r="I136" s="12">
        <f>IFERROR(VLOOKUP($A136,[1]март!$B:$F,5, ),0)</f>
        <v>0</v>
      </c>
      <c r="J136" s="12">
        <f>IFERROR(VLOOKUP($A136,[1]апрель!$B:$F,4, ),0)</f>
        <v>2634.55</v>
      </c>
      <c r="K136" s="12">
        <f>IFERROR(VLOOKUP($A136,[1]апрель!$B:$F,5, ),0)</f>
        <v>0</v>
      </c>
      <c r="L136" s="12">
        <f>IFERROR(VLOOKUP($A136,[1]май!$B:$F,4, ),0)</f>
        <v>2634.55</v>
      </c>
      <c r="M136" s="12">
        <f>IFERROR(VLOOKUP($A136,[1]май!$B:$F,5, ),0)</f>
        <v>0</v>
      </c>
      <c r="N136" s="12">
        <f>IFERROR(VLOOKUP($A136,[1]июнь!$B:$F,4, ),0)</f>
        <v>2634.55</v>
      </c>
      <c r="O136" s="12">
        <f>IFERROR(VLOOKUP($A136,[1]июнь!$B:$F,5, ),0)</f>
        <v>0</v>
      </c>
      <c r="P136" s="12">
        <f>IFERROR(VLOOKUP($A136,[1]июль!$B:$F,4, ),0)</f>
        <v>2634.55</v>
      </c>
      <c r="Q136" s="12">
        <f>IFERROR(VLOOKUP($A136,[1]июль!$B:$F,5, ),0)</f>
        <v>16601.189999999999</v>
      </c>
      <c r="R136" s="12">
        <f>IFERROR(VLOOKUP($A136,[1]август!$B:$F,4, ),0)</f>
        <v>2866.85</v>
      </c>
      <c r="S136" s="12">
        <f>IFERROR(VLOOKUP($A136,[1]август!$B:$F,5, ),0)</f>
        <v>0</v>
      </c>
      <c r="T136" s="12">
        <f>IFERROR(VLOOKUP($A136,[1]сентябрь!$B:$F,4, ),0)</f>
        <v>2866.85</v>
      </c>
      <c r="U136" s="12">
        <f>IFERROR(VLOOKUP($A136,[1]сентябрь!$B:$F,5, ),0)</f>
        <v>0</v>
      </c>
      <c r="V136" s="12">
        <f>IFERROR(VLOOKUP($A136,[1]октябрь!$B:$F,4, ),0)</f>
        <v>2866.85</v>
      </c>
      <c r="W136" s="12">
        <f>IFERROR(VLOOKUP($A136,[1]октябрь!$B:$F,5, ),0)</f>
        <v>0</v>
      </c>
      <c r="X136" s="12">
        <f>IFERROR(VLOOKUP($A136,[1]ноябрь!$B:$F,4, ),0)</f>
        <v>2866.85</v>
      </c>
      <c r="Y136" s="12">
        <f>IFERROR(VLOOKUP($A136,[1]ноябрь!$B:$F,5, ),0)</f>
        <v>0</v>
      </c>
      <c r="Z136" s="12">
        <f>IFERROR(VLOOKUP($A136,[1]декабрь!$B:$F,4, ),0)</f>
        <v>3048.58</v>
      </c>
      <c r="AA136" s="12">
        <f>IFERROR(VLOOKUP($A136,[1]декабрь!$B:$F,5, ),0)</f>
        <v>0</v>
      </c>
    </row>
    <row r="137" spans="1:27" x14ac:dyDescent="0.25">
      <c r="A137" s="10" t="s">
        <v>152</v>
      </c>
      <c r="B137" s="11">
        <f>IFERROR(VLOOKUP($A137,[1]январь!$B:$F,3,),0)-IFERROR(VLOOKUP($A137,[1]январь!$B:$F,2, ),0)</f>
        <v>2605.94</v>
      </c>
      <c r="C137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1268.1100000000056</v>
      </c>
      <c r="D137" s="12">
        <f>IFERROR(VLOOKUP($A137,[1]январь!$B:$F,4, ),0)</f>
        <v>2634.55</v>
      </c>
      <c r="E137" s="12">
        <f>IFERROR(VLOOKUP($A137,[1]январь!$B:$F,5, ),0)</f>
        <v>0</v>
      </c>
      <c r="F137" s="12">
        <f>IFERROR(VLOOKUP($A137,[1]февраль!$B:$F,4, ),0)</f>
        <v>2634.55</v>
      </c>
      <c r="G137" s="12">
        <f>IFERROR(VLOOKUP($A137,[1]февраль!$B:$F,5, ),0)</f>
        <v>10540</v>
      </c>
      <c r="H137" s="12">
        <f>IFERROR(VLOOKUP($A137,[1]март!$B:$F,4, ),0)</f>
        <v>2634.55</v>
      </c>
      <c r="I137" s="12">
        <f>IFERROR(VLOOKUP($A137,[1]март!$B:$F,5, ),0)</f>
        <v>0</v>
      </c>
      <c r="J137" s="12">
        <f>IFERROR(VLOOKUP($A137,[1]апрель!$B:$F,4, ),0)</f>
        <v>2634.55</v>
      </c>
      <c r="K137" s="12">
        <f>IFERROR(VLOOKUP($A137,[1]апрель!$B:$F,5, ),0)</f>
        <v>10540</v>
      </c>
      <c r="L137" s="12">
        <f>IFERROR(VLOOKUP($A137,[1]май!$B:$F,4, ),0)</f>
        <v>2634.55</v>
      </c>
      <c r="M137" s="12">
        <f>IFERROR(VLOOKUP($A137,[1]май!$B:$F,5, ),0)</f>
        <v>0</v>
      </c>
      <c r="N137" s="12">
        <f>IFERROR(VLOOKUP($A137,[1]июнь!$B:$F,4, ),0)</f>
        <v>2634.55</v>
      </c>
      <c r="O137" s="12">
        <f>IFERROR(VLOOKUP($A137,[1]июнь!$B:$F,5, ),0)</f>
        <v>0</v>
      </c>
      <c r="P137" s="12">
        <f>IFERROR(VLOOKUP($A137,[1]июль!$B:$F,4, ),0)</f>
        <v>2634.55</v>
      </c>
      <c r="Q137" s="12">
        <f>IFERROR(VLOOKUP($A137,[1]июль!$B:$F,5, ),0)</f>
        <v>0</v>
      </c>
      <c r="R137" s="12">
        <f>IFERROR(VLOOKUP($A137,[1]август!$B:$F,4, ),0)</f>
        <v>2866.85</v>
      </c>
      <c r="S137" s="12">
        <f>IFERROR(VLOOKUP($A137,[1]август!$B:$F,5, ),0)</f>
        <v>0</v>
      </c>
      <c r="T137" s="12">
        <f>IFERROR(VLOOKUP($A137,[1]сентябрь!$B:$F,4, ),0)</f>
        <v>2866.85</v>
      </c>
      <c r="U137" s="12">
        <f>IFERROR(VLOOKUP($A137,[1]сентябрь!$B:$F,5, ),0)</f>
        <v>10540</v>
      </c>
      <c r="V137" s="12">
        <f>IFERROR(VLOOKUP($A137,[1]октябрь!$B:$F,4, ),0)</f>
        <v>2866.85</v>
      </c>
      <c r="W137" s="12">
        <f>IFERROR(VLOOKUP($A137,[1]октябрь!$B:$F,5, ),0)</f>
        <v>0</v>
      </c>
      <c r="X137" s="12">
        <f>IFERROR(VLOOKUP($A137,[1]ноябрь!$B:$F,4, ),0)</f>
        <v>2866.85</v>
      </c>
      <c r="Y137" s="12">
        <f>IFERROR(VLOOKUP($A137,[1]ноябрь!$B:$F,5, ),0)</f>
        <v>0</v>
      </c>
      <c r="Z137" s="12">
        <f>IFERROR(VLOOKUP($A137,[1]декабрь!$B:$F,4, ),0)</f>
        <v>3048.58</v>
      </c>
      <c r="AA137" s="12">
        <f>IFERROR(VLOOKUP($A137,[1]декабрь!$B:$F,5, ),0)</f>
        <v>0</v>
      </c>
    </row>
    <row r="138" spans="1:27" x14ac:dyDescent="0.25">
      <c r="A138" s="10" t="s">
        <v>153</v>
      </c>
      <c r="B138" s="11">
        <f>IFERROR(VLOOKUP($A138,[1]январь!$B:$F,3,),0)-IFERROR(VLOOKUP($A138,[1]январь!$B:$F,2, ),0)</f>
        <v>-4871.4799999999996</v>
      </c>
      <c r="C138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6695.9900000000125</v>
      </c>
      <c r="D138" s="12">
        <f>IFERROR(VLOOKUP($A138,[1]январь!$B:$F,4, ),0)</f>
        <v>2634.55</v>
      </c>
      <c r="E138" s="12">
        <f>IFERROR(VLOOKUP($A138,[1]январь!$B:$F,5, ),0)</f>
        <v>4871.4799999999996</v>
      </c>
      <c r="F138" s="12">
        <f>IFERROR(VLOOKUP($A138,[1]февраль!$B:$F,4, ),0)</f>
        <v>2634.55</v>
      </c>
      <c r="G138" s="12">
        <f>IFERROR(VLOOKUP($A138,[1]февраль!$B:$F,5, ),0)</f>
        <v>0</v>
      </c>
      <c r="H138" s="12">
        <f>IFERROR(VLOOKUP($A138,[1]март!$B:$F,4, ),0)</f>
        <v>2634.55</v>
      </c>
      <c r="I138" s="12">
        <f>IFERROR(VLOOKUP($A138,[1]март!$B:$F,5, ),0)</f>
        <v>0</v>
      </c>
      <c r="J138" s="12">
        <f>IFERROR(VLOOKUP($A138,[1]апрель!$B:$F,4, ),0)</f>
        <v>2634.55</v>
      </c>
      <c r="K138" s="12">
        <f>IFERROR(VLOOKUP($A138,[1]апрель!$B:$F,5, ),0)</f>
        <v>10538.2</v>
      </c>
      <c r="L138" s="12">
        <f>IFERROR(VLOOKUP($A138,[1]май!$B:$F,4, ),0)</f>
        <v>2634.55</v>
      </c>
      <c r="M138" s="12">
        <f>IFERROR(VLOOKUP($A138,[1]май!$B:$F,5, ),0)</f>
        <v>0</v>
      </c>
      <c r="N138" s="12">
        <f>IFERROR(VLOOKUP($A138,[1]июнь!$B:$F,4, ),0)</f>
        <v>2634.55</v>
      </c>
      <c r="O138" s="12">
        <f>IFERROR(VLOOKUP($A138,[1]июнь!$B:$F,5, ),0)</f>
        <v>4871.4799999999996</v>
      </c>
      <c r="P138" s="12">
        <f>IFERROR(VLOOKUP($A138,[1]июль!$B:$F,4, ),0)</f>
        <v>2634.55</v>
      </c>
      <c r="Q138" s="12">
        <f>IFERROR(VLOOKUP($A138,[1]июль!$B:$F,5, ),0)</f>
        <v>0</v>
      </c>
      <c r="R138" s="12">
        <f>IFERROR(VLOOKUP($A138,[1]август!$B:$F,4, ),0)</f>
        <v>2866.85</v>
      </c>
      <c r="S138" s="12">
        <f>IFERROR(VLOOKUP($A138,[1]август!$B:$F,5, ),0)</f>
        <v>5000</v>
      </c>
      <c r="T138" s="12">
        <f>IFERROR(VLOOKUP($A138,[1]сентябрь!$B:$F,4, ),0)</f>
        <v>2866.85</v>
      </c>
      <c r="U138" s="12">
        <f>IFERROR(VLOOKUP($A138,[1]сентябрь!$B:$F,5, ),0)</f>
        <v>0</v>
      </c>
      <c r="V138" s="12">
        <f>IFERROR(VLOOKUP($A138,[1]октябрь!$B:$F,4, ),0)</f>
        <v>2866.85</v>
      </c>
      <c r="W138" s="12">
        <f>IFERROR(VLOOKUP($A138,[1]октябрь!$B:$F,5, ),0)</f>
        <v>0</v>
      </c>
      <c r="X138" s="12">
        <f>IFERROR(VLOOKUP($A138,[1]ноябрь!$B:$F,4, ),0)</f>
        <v>2866.85</v>
      </c>
      <c r="Y138" s="12">
        <f>IFERROR(VLOOKUP($A138,[1]ноябрь!$B:$F,5, ),0)</f>
        <v>19244.14</v>
      </c>
      <c r="Z138" s="12">
        <f>IFERROR(VLOOKUP($A138,[1]декабрь!$B:$F,4, ),0)</f>
        <v>3048.58</v>
      </c>
      <c r="AA138" s="12">
        <f>IFERROR(VLOOKUP($A138,[1]декабрь!$B:$F,5, ),0)</f>
        <v>0</v>
      </c>
    </row>
    <row r="139" spans="1:27" x14ac:dyDescent="0.25">
      <c r="A139" s="10" t="s">
        <v>154</v>
      </c>
      <c r="B139" s="11">
        <f>IFERROR(VLOOKUP($A139,[1]январь!$B:$F,3,),0)-IFERROR(VLOOKUP($A139,[1]январь!$B:$F,2, ),0)</f>
        <v>0</v>
      </c>
      <c r="C139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-3977.7799999999961</v>
      </c>
      <c r="D139" s="12">
        <f>IFERROR(VLOOKUP($A139,[1]январь!$B:$F,4, ),0)</f>
        <v>2634.55</v>
      </c>
      <c r="E139" s="12">
        <f>IFERROR(VLOOKUP($A139,[1]январь!$B:$F,5, ),0)</f>
        <v>0</v>
      </c>
      <c r="F139" s="12">
        <f>IFERROR(VLOOKUP($A139,[1]февраль!$B:$F,4, ),0)</f>
        <v>2634.55</v>
      </c>
      <c r="G139" s="12">
        <f>IFERROR(VLOOKUP($A139,[1]февраль!$B:$F,5, ),0)</f>
        <v>0</v>
      </c>
      <c r="H139" s="12">
        <f>IFERROR(VLOOKUP($A139,[1]март!$B:$F,4, ),0)</f>
        <v>2634.55</v>
      </c>
      <c r="I139" s="12">
        <f>IFERROR(VLOOKUP($A139,[1]март!$B:$F,5, ),0)</f>
        <v>0</v>
      </c>
      <c r="J139" s="12">
        <f>IFERROR(VLOOKUP($A139,[1]апрель!$B:$F,4, ),0)</f>
        <v>2634.55</v>
      </c>
      <c r="K139" s="12">
        <f>IFERROR(VLOOKUP($A139,[1]апрель!$B:$F,5, ),0)</f>
        <v>13172.75</v>
      </c>
      <c r="L139" s="12">
        <f>IFERROR(VLOOKUP($A139,[1]май!$B:$F,4, ),0)</f>
        <v>2634.55</v>
      </c>
      <c r="M139" s="12">
        <f>IFERROR(VLOOKUP($A139,[1]май!$B:$F,5, ),0)</f>
        <v>0</v>
      </c>
      <c r="N139" s="12">
        <f>IFERROR(VLOOKUP($A139,[1]июнь!$B:$F,4, ),0)</f>
        <v>2634.55</v>
      </c>
      <c r="O139" s="12">
        <f>IFERROR(VLOOKUP($A139,[1]июнь!$B:$F,5, ),0)</f>
        <v>0</v>
      </c>
      <c r="P139" s="12">
        <f>IFERROR(VLOOKUP($A139,[1]июль!$B:$F,4, ),0)</f>
        <v>2634.55</v>
      </c>
      <c r="Q139" s="12">
        <f>IFERROR(VLOOKUP($A139,[1]июль!$B:$F,5, ),0)</f>
        <v>0</v>
      </c>
      <c r="R139" s="12">
        <f>IFERROR(VLOOKUP($A139,[1]август!$B:$F,4, ),0)</f>
        <v>2866.85</v>
      </c>
      <c r="S139" s="12">
        <f>IFERROR(VLOOKUP($A139,[1]август!$B:$F,5, ),0)</f>
        <v>0</v>
      </c>
      <c r="T139" s="12">
        <f>IFERROR(VLOOKUP($A139,[1]сентябрь!$B:$F,4, ),0)</f>
        <v>2866.85</v>
      </c>
      <c r="U139" s="12">
        <f>IFERROR(VLOOKUP($A139,[1]сентябрь!$B:$F,5, ),0)</f>
        <v>0</v>
      </c>
      <c r="V139" s="12">
        <f>IFERROR(VLOOKUP($A139,[1]октябрь!$B:$F,4, ),0)</f>
        <v>2866.85</v>
      </c>
      <c r="W139" s="12">
        <f>IFERROR(VLOOKUP($A139,[1]октябрь!$B:$F,5, ),0)</f>
        <v>0</v>
      </c>
      <c r="X139" s="12">
        <f>IFERROR(VLOOKUP($A139,[1]ноябрь!$B:$F,4, ),0)</f>
        <v>2866.85</v>
      </c>
      <c r="Y139" s="12">
        <f>IFERROR(VLOOKUP($A139,[1]ноябрь!$B:$F,5, ),0)</f>
        <v>0</v>
      </c>
      <c r="Z139" s="12">
        <f>IFERROR(VLOOKUP($A139,[1]декабрь!$B:$F,4, ),0)</f>
        <v>3048.58</v>
      </c>
      <c r="AA139" s="12">
        <f>IFERROR(VLOOKUP($A139,[1]декабрь!$B:$F,5, ),0)</f>
        <v>15807.3</v>
      </c>
    </row>
    <row r="140" spans="1:27" x14ac:dyDescent="0.25">
      <c r="A140" s="10" t="s">
        <v>155</v>
      </c>
      <c r="B140" s="11">
        <f>IFERROR(VLOOKUP($A140,[1]январь!$B:$F,3,),0)-IFERROR(VLOOKUP($A140,[1]январь!$B:$F,2, ),0)</f>
        <v>0</v>
      </c>
      <c r="C140" s="11">
        <f>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Row],[Столбец4]]+Таблица3[[#This Row],[Столбец3]]</f>
        <v>-32957.83</v>
      </c>
      <c r="D140" s="13">
        <f>IFERROR(VLOOKUP($A140,[1]январь!$B:$F,4, ),0)</f>
        <v>2634.55</v>
      </c>
      <c r="E140" s="13">
        <f>IFERROR(VLOOKUP($A140,[1]январь!$B:$F,5, ),0)</f>
        <v>0</v>
      </c>
      <c r="F140" s="13">
        <f>IFERROR(VLOOKUP($A140,[1]февраль!$B:$F,4, ),0)</f>
        <v>2634.55</v>
      </c>
      <c r="G140" s="13">
        <f>IFERROR(VLOOKUP($A140,[1]февраль!$B:$F,5, ),0)</f>
        <v>0</v>
      </c>
      <c r="H140" s="13">
        <f>IFERROR(VLOOKUP($A140,[1]март!$B:$F,4, ),0)</f>
        <v>2634.55</v>
      </c>
      <c r="I140" s="13">
        <f>IFERROR(VLOOKUP($A140,[1]март!$B:$F,5, ),0)</f>
        <v>0</v>
      </c>
      <c r="J140" s="13">
        <f>IFERROR(VLOOKUP($A140,[1]апрель!$B:$F,4, ),0)</f>
        <v>2634.55</v>
      </c>
      <c r="K140" s="13">
        <f>IFERROR(VLOOKUP($A140,[1]апрель!$B:$F,5, ),0)</f>
        <v>0</v>
      </c>
      <c r="L140" s="13">
        <f>IFERROR(VLOOKUP($A140,[1]май!$B:$F,4, ),0)</f>
        <v>2634.55</v>
      </c>
      <c r="M140" s="13">
        <f>IFERROR(VLOOKUP($A140,[1]май!$B:$F,5, ),0)</f>
        <v>0</v>
      </c>
      <c r="N140" s="13">
        <f>IFERROR(VLOOKUP($A140,[1]июнь!$B:$F,4, ),0)</f>
        <v>2634.55</v>
      </c>
      <c r="O140" s="13">
        <f>IFERROR(VLOOKUP($A140,[1]июнь!$B:$F,5, ),0)</f>
        <v>0</v>
      </c>
      <c r="P140" s="13">
        <f>IFERROR(VLOOKUP($A140,[1]июль!$B:$F,4, ),0)</f>
        <v>2634.55</v>
      </c>
      <c r="Q140" s="13">
        <f>IFERROR(VLOOKUP($A140,[1]июль!$B:$F,5, ),0)</f>
        <v>0</v>
      </c>
      <c r="R140" s="13">
        <f>IFERROR(VLOOKUP($A140,[1]август!$B:$F,4, ),0)</f>
        <v>2866.85</v>
      </c>
      <c r="S140" s="13">
        <f>IFERROR(VLOOKUP($A140,[1]август!$B:$F,5, ),0)</f>
        <v>0</v>
      </c>
      <c r="T140" s="13">
        <f>IFERROR(VLOOKUP($A140,[1]сентябрь!$B:$F,4, ),0)</f>
        <v>2866.85</v>
      </c>
      <c r="U140" s="13">
        <f>IFERROR(VLOOKUP($A140,[1]сентябрь!$B:$F,5, ),0)</f>
        <v>0</v>
      </c>
      <c r="V140" s="13">
        <f>IFERROR(VLOOKUP($A140,[1]октябрь!$B:$F,4, ),0)</f>
        <v>2866.85</v>
      </c>
      <c r="W140" s="13">
        <f>IFERROR(VLOOKUP($A140,[1]октябрь!$B:$F,5, ),0)</f>
        <v>0</v>
      </c>
      <c r="X140" s="13">
        <f>IFERROR(VLOOKUP($A140,[1]ноябрь!$B:$F,4, ),0)</f>
        <v>2866.85</v>
      </c>
      <c r="Y140" s="13">
        <f>IFERROR(VLOOKUP($A140,[1]ноябрь!$B:$F,5, ),0)</f>
        <v>0</v>
      </c>
      <c r="Z140" s="13">
        <f>IFERROR(VLOOKUP($A140,[1]декабрь!$B:$F,4, ),0)</f>
        <v>3048.58</v>
      </c>
      <c r="AA140" s="13">
        <f>IFERROR(VLOOKUP($A140,[1]декабрь!$B:$F,5, ),0)</f>
        <v>0</v>
      </c>
    </row>
    <row r="141" spans="1:27" x14ac:dyDescent="0.25">
      <c r="A141" s="10" t="s">
        <v>156</v>
      </c>
      <c r="B141" s="11">
        <f>SUBTOTAL(109,Таблица3[Столбец3])</f>
        <v>-1490248.7500000002</v>
      </c>
      <c r="C141" s="11">
        <f>SUBTOTAL(109,Таблица3[Столбец29])</f>
        <v>-1850576.5599999994</v>
      </c>
      <c r="D141" s="14">
        <f>SUM(Таблица3[Столбец4])</f>
        <v>346004.22999999917</v>
      </c>
      <c r="E141" s="14">
        <f>SUM(Таблица3[Столбец5])</f>
        <v>243430.77999999997</v>
      </c>
      <c r="F141" s="14">
        <f>SUM(Таблица3[Столбец6])</f>
        <v>346004.22999999917</v>
      </c>
      <c r="G141" s="14">
        <f>SUM(Таблица3[Столбец7])</f>
        <v>275482.57999999996</v>
      </c>
      <c r="H141" s="14">
        <f>SUM(Таблица3[Столбец8])</f>
        <v>345126.04999999917</v>
      </c>
      <c r="I141" s="14">
        <f>SUM(Таблица3[Столбец9])</f>
        <v>290394.56999999995</v>
      </c>
      <c r="J141" s="14">
        <f>SUM(Таблица3[Столбец10])</f>
        <v>345126.04999999917</v>
      </c>
      <c r="K141" s="14">
        <f>SUM(Таблица3[Столбец11])</f>
        <v>415823.19999999995</v>
      </c>
      <c r="L141" s="14">
        <f>SUM(Таблица3[Столбец12])</f>
        <v>344191.49999999919</v>
      </c>
      <c r="M141" s="14">
        <f>SUM(Таблица3[Столбец13])</f>
        <v>258924.21999999997</v>
      </c>
      <c r="N141" s="14">
        <f>SUM(Таблица3[Столбец14])</f>
        <v>342491.49999999919</v>
      </c>
      <c r="O141" s="14">
        <f>SUM(Таблица3[Столбец15])</f>
        <v>216367.12000000005</v>
      </c>
      <c r="P141" s="14">
        <f>SUM(Таблица3[Столбец16])</f>
        <v>343491.49999999919</v>
      </c>
      <c r="Q141" s="14">
        <f>SUM(Таблица3[Столбец17])</f>
        <v>438670.23999999993</v>
      </c>
      <c r="R141" s="14">
        <f>SUM(Таблица3[Столбец18])</f>
        <v>372690.50999999949</v>
      </c>
      <c r="S141" s="14">
        <f>SUM(Таблица3[Столбец19])</f>
        <v>319765.29999999993</v>
      </c>
      <c r="T141" s="14">
        <f>SUM(Таблица3[Столбец20])</f>
        <v>372690.50999999949</v>
      </c>
      <c r="U141" s="14">
        <f>SUM(Таблица3[Столбец21])</f>
        <v>294630.44</v>
      </c>
      <c r="V141" s="14">
        <f>SUM(Таблица3[Столбец22])</f>
        <v>372690.50999999949</v>
      </c>
      <c r="W141" s="14">
        <f>SUM(Таблица3[Столбец23])</f>
        <v>321940.59000000008</v>
      </c>
      <c r="X141" s="14">
        <f>SUM(Таблица3[Столбец24])</f>
        <v>372690.50999999949</v>
      </c>
      <c r="Y141" s="14">
        <f>SUM(Таблица3[Столбец25])</f>
        <v>436643.81</v>
      </c>
      <c r="Z141" s="14">
        <f>SUM(Таблица3[Столбец26])</f>
        <v>396315.40000000026</v>
      </c>
      <c r="AA141" s="14">
        <f>SUM(Таблица3[Столбец27])</f>
        <v>427111.83999999997</v>
      </c>
    </row>
  </sheetData>
  <sheetProtection formatCells="0" formatColumns="0" formatRows="0"/>
  <mergeCells count="14">
    <mergeCell ref="Z1:AA1"/>
    <mergeCell ref="B2:C2"/>
    <mergeCell ref="N1:O1"/>
    <mergeCell ref="P1:Q1"/>
    <mergeCell ref="R1:S1"/>
    <mergeCell ref="T1:U1"/>
    <mergeCell ref="V1:W1"/>
    <mergeCell ref="X1:Y1"/>
    <mergeCell ref="A1:A2"/>
    <mergeCell ref="D1:E1"/>
    <mergeCell ref="F1:G1"/>
    <mergeCell ref="H1:I1"/>
    <mergeCell ref="J1:K1"/>
    <mergeCell ref="L1:M1"/>
  </mergeCell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общая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Eugene</dc:creator>
  <cp:lastModifiedBy>Eugene</cp:lastModifiedBy>
  <dcterms:created xsi:type="dcterms:W3CDTF">2022-01-15T10:50:19Z</dcterms:created>
  <dcterms:modified xsi:type="dcterms:W3CDTF">2022-01-15T10:50:30Z</dcterms:modified>
</cp:coreProperties>
</file>