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1700"/>
  </bookViews>
  <sheets>
    <sheet name="общая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8" i="1" l="1"/>
  <c r="Z138" i="1"/>
  <c r="Y138" i="1"/>
  <c r="X138" i="1"/>
  <c r="AB138" i="1" s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AB137" i="1" s="1"/>
  <c r="B137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AB136" i="1" s="1"/>
  <c r="B136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AB135" i="1" s="1"/>
  <c r="B135" i="1"/>
  <c r="AA134" i="1"/>
  <c r="Z134" i="1"/>
  <c r="Y134" i="1"/>
  <c r="X134" i="1"/>
  <c r="AB134" i="1" s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B133" i="1" s="1"/>
  <c r="B133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B132" i="1" s="1"/>
  <c r="B132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B131" i="1" s="1"/>
  <c r="B131" i="1"/>
  <c r="AA130" i="1"/>
  <c r="Z130" i="1"/>
  <c r="Y130" i="1"/>
  <c r="X130" i="1"/>
  <c r="AB130" i="1" s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B129" i="1" s="1"/>
  <c r="B129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B128" i="1" s="1"/>
  <c r="B128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AB127" i="1" s="1"/>
  <c r="B127" i="1"/>
  <c r="AA126" i="1"/>
  <c r="Z126" i="1"/>
  <c r="Y126" i="1"/>
  <c r="X126" i="1"/>
  <c r="AB126" i="1" s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AB125" i="1" s="1"/>
  <c r="B125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B124" i="1" s="1"/>
  <c r="B124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B123" i="1" s="1"/>
  <c r="B123" i="1"/>
  <c r="AA122" i="1"/>
  <c r="Z122" i="1"/>
  <c r="Y122" i="1"/>
  <c r="X122" i="1"/>
  <c r="AB122" i="1" s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B121" i="1" s="1"/>
  <c r="B121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B120" i="1" s="1"/>
  <c r="B120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AB119" i="1" s="1"/>
  <c r="B119" i="1"/>
  <c r="AA118" i="1"/>
  <c r="Z118" i="1"/>
  <c r="Y118" i="1"/>
  <c r="X118" i="1"/>
  <c r="AB118" i="1" s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B117" i="1" s="1"/>
  <c r="B117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B116" i="1" s="1"/>
  <c r="B116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AB115" i="1" s="1"/>
  <c r="B115" i="1"/>
  <c r="AA114" i="1"/>
  <c r="Z114" i="1"/>
  <c r="Y114" i="1"/>
  <c r="X114" i="1"/>
  <c r="AB114" i="1" s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AB113" i="1" s="1"/>
  <c r="B113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B112" i="1" s="1"/>
  <c r="B112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B111" i="1" s="1"/>
  <c r="B111" i="1"/>
  <c r="AA110" i="1"/>
  <c r="Z110" i="1"/>
  <c r="Y110" i="1"/>
  <c r="X110" i="1"/>
  <c r="AB110" i="1" s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B109" i="1" s="1"/>
  <c r="B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B108" i="1" s="1"/>
  <c r="B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B107" i="1" s="1"/>
  <c r="B107" i="1"/>
  <c r="AA106" i="1"/>
  <c r="Z106" i="1"/>
  <c r="Y106" i="1"/>
  <c r="X106" i="1"/>
  <c r="AB106" i="1" s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B105" i="1" s="1"/>
  <c r="B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B104" i="1" s="1"/>
  <c r="B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B103" i="1" s="1"/>
  <c r="B103" i="1"/>
  <c r="AA102" i="1"/>
  <c r="Z102" i="1"/>
  <c r="Y102" i="1"/>
  <c r="X102" i="1"/>
  <c r="AB102" i="1" s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B101" i="1" s="1"/>
  <c r="B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B100" i="1" s="1"/>
  <c r="B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B99" i="1" s="1"/>
  <c r="B99" i="1"/>
  <c r="AA98" i="1"/>
  <c r="Z98" i="1"/>
  <c r="Y98" i="1"/>
  <c r="X98" i="1"/>
  <c r="AB98" i="1" s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B97" i="1" s="1"/>
  <c r="B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B96" i="1" s="1"/>
  <c r="B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B95" i="1" s="1"/>
  <c r="B95" i="1"/>
  <c r="AA94" i="1"/>
  <c r="Z94" i="1"/>
  <c r="Y94" i="1"/>
  <c r="X94" i="1"/>
  <c r="AB94" i="1" s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B93" i="1" s="1"/>
  <c r="B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B92" i="1" s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B91" i="1" s="1"/>
  <c r="B91" i="1"/>
  <c r="AA90" i="1"/>
  <c r="Z90" i="1"/>
  <c r="Y90" i="1"/>
  <c r="X90" i="1"/>
  <c r="AB90" i="1" s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B89" i="1" s="1"/>
  <c r="B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B88" i="1" s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B87" i="1" s="1"/>
  <c r="B87" i="1"/>
  <c r="AA86" i="1"/>
  <c r="Z86" i="1"/>
  <c r="Y86" i="1"/>
  <c r="X86" i="1"/>
  <c r="AB86" i="1" s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B85" i="1" s="1"/>
  <c r="B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B84" i="1" s="1"/>
  <c r="B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B83" i="1" s="1"/>
  <c r="B83" i="1"/>
  <c r="AA82" i="1"/>
  <c r="Z82" i="1"/>
  <c r="Y82" i="1"/>
  <c r="X82" i="1"/>
  <c r="AB82" i="1" s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B81" i="1" s="1"/>
  <c r="B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B80" i="1" s="1"/>
  <c r="B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B79" i="1" s="1"/>
  <c r="B79" i="1"/>
  <c r="AA78" i="1"/>
  <c r="Z78" i="1"/>
  <c r="Y78" i="1"/>
  <c r="X78" i="1"/>
  <c r="AB78" i="1" s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B77" i="1" s="1"/>
  <c r="B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B76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B75" i="1" s="1"/>
  <c r="B75" i="1"/>
  <c r="AA74" i="1"/>
  <c r="Z74" i="1"/>
  <c r="Y74" i="1"/>
  <c r="X74" i="1"/>
  <c r="AB74" i="1" s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B73" i="1" s="1"/>
  <c r="B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B72" i="1" s="1"/>
  <c r="B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B71" i="1" s="1"/>
  <c r="B71" i="1"/>
  <c r="AA70" i="1"/>
  <c r="Z70" i="1"/>
  <c r="Y70" i="1"/>
  <c r="X70" i="1"/>
  <c r="AB70" i="1" s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B69" i="1" s="1"/>
  <c r="B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B68" i="1" s="1"/>
  <c r="B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B67" i="1" s="1"/>
  <c r="B67" i="1"/>
  <c r="AA66" i="1"/>
  <c r="Z66" i="1"/>
  <c r="Y66" i="1"/>
  <c r="X66" i="1"/>
  <c r="AB66" i="1" s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B65" i="1" s="1"/>
  <c r="B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B64" i="1" s="1"/>
  <c r="B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B63" i="1" s="1"/>
  <c r="B63" i="1"/>
  <c r="AA62" i="1"/>
  <c r="Z62" i="1"/>
  <c r="Y62" i="1"/>
  <c r="X62" i="1"/>
  <c r="AB62" i="1" s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B61" i="1" s="1"/>
  <c r="B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B60" i="1" s="1"/>
  <c r="B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B59" i="1" s="1"/>
  <c r="B59" i="1"/>
  <c r="AA58" i="1"/>
  <c r="Z58" i="1"/>
  <c r="Y58" i="1"/>
  <c r="X58" i="1"/>
  <c r="AB58" i="1" s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B57" i="1" s="1"/>
  <c r="B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B56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B55" i="1" s="1"/>
  <c r="B55" i="1"/>
  <c r="AA54" i="1"/>
  <c r="Z54" i="1"/>
  <c r="Y54" i="1"/>
  <c r="X54" i="1"/>
  <c r="AB54" i="1" s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B53" i="1" s="1"/>
  <c r="B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B52" i="1" s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B51" i="1" s="1"/>
  <c r="B51" i="1"/>
  <c r="AA50" i="1"/>
  <c r="Z50" i="1"/>
  <c r="Y50" i="1"/>
  <c r="X50" i="1"/>
  <c r="AB50" i="1" s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B49" i="1" s="1"/>
  <c r="B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B48" i="1" s="1"/>
  <c r="B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B47" i="1" s="1"/>
  <c r="B47" i="1"/>
  <c r="AA46" i="1"/>
  <c r="Z46" i="1"/>
  <c r="Y46" i="1"/>
  <c r="X46" i="1"/>
  <c r="AB46" i="1" s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B45" i="1" s="1"/>
  <c r="B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B44" i="1" s="1"/>
  <c r="B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B43" i="1" s="1"/>
  <c r="B43" i="1"/>
  <c r="AA42" i="1"/>
  <c r="Z42" i="1"/>
  <c r="Y42" i="1"/>
  <c r="X42" i="1"/>
  <c r="AB42" i="1" s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B41" i="1" s="1"/>
  <c r="B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B40" i="1" s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B39" i="1" s="1"/>
  <c r="B39" i="1"/>
  <c r="AA38" i="1"/>
  <c r="Z38" i="1"/>
  <c r="Y38" i="1"/>
  <c r="X38" i="1"/>
  <c r="AB38" i="1" s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B37" i="1" s="1"/>
  <c r="B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B36" i="1" s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B35" i="1" s="1"/>
  <c r="B35" i="1"/>
  <c r="AA34" i="1"/>
  <c r="Z34" i="1"/>
  <c r="Y34" i="1"/>
  <c r="X34" i="1"/>
  <c r="AB34" i="1" s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B33" i="1" s="1"/>
  <c r="B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B32" i="1" s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B31" i="1" s="1"/>
  <c r="B31" i="1"/>
  <c r="AA30" i="1"/>
  <c r="Z30" i="1"/>
  <c r="Y30" i="1"/>
  <c r="X30" i="1"/>
  <c r="AB30" i="1" s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B29" i="1" s="1"/>
  <c r="B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B28" i="1" s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B27" i="1" s="1"/>
  <c r="B27" i="1"/>
  <c r="AA26" i="1"/>
  <c r="Z26" i="1"/>
  <c r="Y26" i="1"/>
  <c r="X26" i="1"/>
  <c r="AB26" i="1" s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B25" i="1" s="1"/>
  <c r="B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B24" i="1" s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B23" i="1" s="1"/>
  <c r="B23" i="1"/>
  <c r="AA22" i="1"/>
  <c r="Z22" i="1"/>
  <c r="Y22" i="1"/>
  <c r="X22" i="1"/>
  <c r="AB22" i="1" s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B21" i="1" s="1"/>
  <c r="B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B20" i="1" s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B19" i="1" s="1"/>
  <c r="B19" i="1"/>
  <c r="AA18" i="1"/>
  <c r="Z18" i="1"/>
  <c r="Y18" i="1"/>
  <c r="X18" i="1"/>
  <c r="AB18" i="1" s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B17" i="1" s="1"/>
  <c r="B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B16" i="1" s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B15" i="1" s="1"/>
  <c r="B15" i="1"/>
  <c r="AA14" i="1"/>
  <c r="Z14" i="1"/>
  <c r="Y14" i="1"/>
  <c r="X14" i="1"/>
  <c r="AB14" i="1" s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B13" i="1" s="1"/>
  <c r="B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B12" i="1" s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B11" i="1" s="1"/>
  <c r="B11" i="1"/>
  <c r="AA10" i="1"/>
  <c r="Z10" i="1"/>
  <c r="Y10" i="1"/>
  <c r="X10" i="1"/>
  <c r="AB10" i="1" s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B9" i="1" s="1"/>
  <c r="B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B8" i="1" s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B7" i="1" s="1"/>
  <c r="B7" i="1"/>
  <c r="AA6" i="1"/>
  <c r="Z6" i="1"/>
  <c r="Y6" i="1"/>
  <c r="X6" i="1"/>
  <c r="AB6" i="1" s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B5" i="1" s="1"/>
  <c r="B5" i="1"/>
  <c r="AA4" i="1"/>
  <c r="Z4" i="1"/>
  <c r="AB4" i="1" s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A3" i="1"/>
  <c r="AA139" i="1" s="1"/>
  <c r="Z3" i="1"/>
  <c r="Z139" i="1" s="1"/>
  <c r="Y3" i="1"/>
  <c r="Y139" i="1" s="1"/>
  <c r="X3" i="1"/>
  <c r="X139" i="1" s="1"/>
  <c r="W3" i="1"/>
  <c r="W139" i="1" s="1"/>
  <c r="V3" i="1"/>
  <c r="V139" i="1" s="1"/>
  <c r="U3" i="1"/>
  <c r="U139" i="1" s="1"/>
  <c r="T3" i="1"/>
  <c r="T139" i="1" s="1"/>
  <c r="S3" i="1"/>
  <c r="S139" i="1" s="1"/>
  <c r="R3" i="1"/>
  <c r="R139" i="1" s="1"/>
  <c r="Q3" i="1"/>
  <c r="Q139" i="1" s="1"/>
  <c r="P3" i="1"/>
  <c r="P139" i="1" s="1"/>
  <c r="O3" i="1"/>
  <c r="O139" i="1" s="1"/>
  <c r="N3" i="1"/>
  <c r="N139" i="1" s="1"/>
  <c r="M3" i="1"/>
  <c r="M139" i="1" s="1"/>
  <c r="L3" i="1"/>
  <c r="L139" i="1" s="1"/>
  <c r="K3" i="1"/>
  <c r="K139" i="1" s="1"/>
  <c r="J3" i="1"/>
  <c r="J139" i="1" s="1"/>
  <c r="I3" i="1"/>
  <c r="I139" i="1" s="1"/>
  <c r="H3" i="1"/>
  <c r="H139" i="1" s="1"/>
  <c r="G3" i="1"/>
  <c r="G139" i="1" s="1"/>
  <c r="F3" i="1"/>
  <c r="F139" i="1" s="1"/>
  <c r="E3" i="1"/>
  <c r="E139" i="1" s="1"/>
  <c r="D3" i="1"/>
  <c r="D139" i="1" s="1"/>
  <c r="C3" i="1"/>
  <c r="AB3" i="1" s="1"/>
  <c r="AB139" i="1" s="1"/>
  <c r="B3" i="1"/>
  <c r="B139" i="1" s="1"/>
  <c r="C139" i="1" l="1"/>
</calcChain>
</file>

<file path=xl/sharedStrings.xml><?xml version="1.0" encoding="utf-8"?>
<sst xmlns="http://schemas.openxmlformats.org/spreadsheetml/2006/main" count="178" uniqueCount="155">
  <si>
    <t>Номер участка</t>
  </si>
  <si>
    <t>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</si>
  <si>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</si>
  <si>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</si>
  <si>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</si>
  <si>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</si>
  <si>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</si>
  <si>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</si>
  <si>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</si>
  <si>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</si>
  <si>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</si>
  <si>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</si>
  <si>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</si>
  <si>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</si>
  <si>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ИТОГО</t>
  </si>
  <si>
    <t>задолженость</t>
  </si>
  <si>
    <t>переплата</t>
  </si>
  <si>
    <t>начислено</t>
  </si>
  <si>
    <t>оплачено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</si>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</sst>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5">
    <xf numFmtId="0" fontId="0" fillId="0" borderId="0" xfId="0"/>
    <xf numFmtId="49" fontId="2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40" fontId="2" fillId="2" borderId="1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Alignment="1">
      <alignment horizontal="center"/>
    </xf>
    <xf numFmtId="43" fontId="0" fillId="0" borderId="0" xfId="1" applyFont="1" applyProtection="1">
      <protection hidden="1"/>
    </xf>
    <xf numFmtId="40" fontId="0" fillId="0" borderId="0" xfId="0" applyNumberFormat="1" applyProtection="1">
      <protection hidden="1"/>
    </xf>
    <xf numFmtId="43" fontId="0" fillId="0" borderId="0" xfId="0" applyNumberFormat="1" applyFont="1" applyProtection="1">
      <protection hidden="1"/>
    </xf>
    <xf numFmtId="0" fontId="0" fillId="0" borderId="0" xfId="0" applyNumberFormat="1" applyAlignment="1">
      <alignment horizontal="center"/>
    </xf>
    <xf numFmtId="0" fontId="0" fillId="0" borderId="0" xfId="0" applyProtection="1">
      <protection hidden="1"/>
    </xf>
  </cellXfs>
  <cellStyles count="3">
    <cellStyle name="Акцент2" xfId="2" builtinId="33"/>
    <cellStyle name="Обычный" xfId="0" builtinId="0"/>
    <cellStyle name="Финансовый" xfId="1" builtinId="3"/>
  </cellStyles>
  <dxfs count="86">
    <dxf>
      <numFmt numFmtId="8" formatCode="#,##0.00\ _₽;[Red]\-#,##0.00\ _₽"/>
      <protection locked="1" hidden="1"/>
    </dxf>
    <dxf>
      <numFmt numFmtId="8" formatCode="#,##0.00\ _₽;[Red]\-#,##0.00\ _₽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lipatov/OneDrive/&#1044;&#1086;&#1084;/&#1040;&#1083;&#1077;&#1096;&#1082;&#1080;&#1085;&#1086;/&#1055;&#1088;&#1072;&#1074;&#1083;&#1077;&#1085;&#1080;&#1077;/&#1074;&#1077;&#1076;&#1086;&#1084;&#1086;&#1089;&#1090;&#1100;%20&#1095;&#1083;&#1077;&#1085;&#1089;&#1082;&#1080;&#1077;%20&#1074;&#1079;&#1085;&#1086;&#1089;&#1099;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14394.15</v>
          </cell>
          <cell r="E2">
            <v>1875.15</v>
          </cell>
        </row>
        <row r="3">
          <cell r="B3" t="str">
            <v>17</v>
          </cell>
          <cell r="C3">
            <v>1569.3</v>
          </cell>
          <cell r="E3">
            <v>1641.55</v>
          </cell>
          <cell r="F3">
            <v>1683</v>
          </cell>
        </row>
        <row r="4">
          <cell r="B4" t="str">
            <v>18</v>
          </cell>
          <cell r="C4">
            <v>1400.05</v>
          </cell>
          <cell r="E4">
            <v>1641.55</v>
          </cell>
          <cell r="F4">
            <v>1584</v>
          </cell>
        </row>
        <row r="5">
          <cell r="B5" t="str">
            <v>16</v>
          </cell>
          <cell r="D5">
            <v>9678.9500000000007</v>
          </cell>
          <cell r="E5">
            <v>1641.55</v>
          </cell>
        </row>
        <row r="6">
          <cell r="B6" t="str">
            <v>36</v>
          </cell>
          <cell r="C6">
            <v>88.15</v>
          </cell>
          <cell r="E6">
            <v>2119.15</v>
          </cell>
        </row>
        <row r="7">
          <cell r="B7" t="str">
            <v>8</v>
          </cell>
          <cell r="C7">
            <v>90760.05</v>
          </cell>
          <cell r="E7">
            <v>1641.55</v>
          </cell>
        </row>
        <row r="8">
          <cell r="B8" t="str">
            <v>52</v>
          </cell>
          <cell r="C8">
            <v>26455.4</v>
          </cell>
          <cell r="E8">
            <v>2059.9</v>
          </cell>
        </row>
        <row r="9">
          <cell r="B9" t="str">
            <v>114</v>
          </cell>
          <cell r="E9">
            <v>2774.5</v>
          </cell>
          <cell r="F9">
            <v>2774.5</v>
          </cell>
        </row>
        <row r="10">
          <cell r="B10" t="str">
            <v>19</v>
          </cell>
          <cell r="C10">
            <v>7489.05</v>
          </cell>
          <cell r="E10">
            <v>1641.55</v>
          </cell>
        </row>
        <row r="11">
          <cell r="B11" t="str">
            <v>84</v>
          </cell>
          <cell r="D11">
            <v>1778.3</v>
          </cell>
          <cell r="E11">
            <v>1728.7</v>
          </cell>
          <cell r="F11">
            <v>4950</v>
          </cell>
        </row>
        <row r="12">
          <cell r="B12" t="str">
            <v>31</v>
          </cell>
          <cell r="D12">
            <v>2138.4</v>
          </cell>
          <cell r="E12">
            <v>2251.6</v>
          </cell>
        </row>
        <row r="13">
          <cell r="B13" t="str">
            <v>23</v>
          </cell>
          <cell r="C13">
            <v>43166.3</v>
          </cell>
          <cell r="E13">
            <v>2077.3000000000002</v>
          </cell>
          <cell r="F13">
            <v>5000</v>
          </cell>
        </row>
        <row r="14">
          <cell r="B14" t="str">
            <v>9</v>
          </cell>
          <cell r="D14">
            <v>3142.6</v>
          </cell>
          <cell r="E14">
            <v>1641.55</v>
          </cell>
        </row>
        <row r="15">
          <cell r="B15" t="str">
            <v>119</v>
          </cell>
          <cell r="C15">
            <v>640</v>
          </cell>
          <cell r="E15">
            <v>3285.2</v>
          </cell>
          <cell r="F15">
            <v>3125.2</v>
          </cell>
        </row>
        <row r="16">
          <cell r="B16" t="str">
            <v>14</v>
          </cell>
          <cell r="D16">
            <v>476.4</v>
          </cell>
          <cell r="E16">
            <v>1641.55</v>
          </cell>
        </row>
        <row r="17">
          <cell r="B17" t="str">
            <v>38</v>
          </cell>
          <cell r="D17">
            <v>3019.65</v>
          </cell>
          <cell r="E17">
            <v>1815.85</v>
          </cell>
        </row>
        <row r="18">
          <cell r="B18" t="str">
            <v>86</v>
          </cell>
          <cell r="D18">
            <v>995.97</v>
          </cell>
          <cell r="E18">
            <v>2077.3000000000002</v>
          </cell>
          <cell r="F18">
            <v>12000</v>
          </cell>
        </row>
        <row r="19">
          <cell r="B19" t="str">
            <v>89</v>
          </cell>
          <cell r="C19">
            <v>148494.22</v>
          </cell>
          <cell r="E19">
            <v>2251.6</v>
          </cell>
        </row>
        <row r="20">
          <cell r="B20" t="str">
            <v>6</v>
          </cell>
          <cell r="C20">
            <v>1605.05</v>
          </cell>
          <cell r="E20">
            <v>1641.55</v>
          </cell>
        </row>
        <row r="21">
          <cell r="B21" t="str">
            <v>96</v>
          </cell>
          <cell r="D21">
            <v>15550.5</v>
          </cell>
          <cell r="E21">
            <v>2774.5</v>
          </cell>
        </row>
        <row r="22">
          <cell r="B22" t="str">
            <v>57</v>
          </cell>
          <cell r="C22">
            <v>285.5</v>
          </cell>
          <cell r="E22">
            <v>4240.3999999999996</v>
          </cell>
        </row>
        <row r="23">
          <cell r="B23" t="str">
            <v>112</v>
          </cell>
          <cell r="D23">
            <v>5751.9</v>
          </cell>
          <cell r="E23">
            <v>2077.3000000000002</v>
          </cell>
        </row>
        <row r="24">
          <cell r="B24" t="str">
            <v>128</v>
          </cell>
          <cell r="C24">
            <v>45839.8</v>
          </cell>
          <cell r="E24">
            <v>3926.65</v>
          </cell>
        </row>
        <row r="25">
          <cell r="B25" t="str">
            <v>5</v>
          </cell>
          <cell r="D25">
            <v>6.9</v>
          </cell>
          <cell r="E25">
            <v>1693.85</v>
          </cell>
          <cell r="F25">
            <v>1700</v>
          </cell>
        </row>
        <row r="26">
          <cell r="B26" t="str">
            <v>98</v>
          </cell>
          <cell r="D26">
            <v>708.5</v>
          </cell>
          <cell r="E26">
            <v>2774.5</v>
          </cell>
          <cell r="F26">
            <v>7000</v>
          </cell>
        </row>
        <row r="27">
          <cell r="B27" t="str">
            <v>92</v>
          </cell>
          <cell r="D27">
            <v>5778.5</v>
          </cell>
          <cell r="E27">
            <v>2774.5</v>
          </cell>
        </row>
        <row r="28">
          <cell r="B28" t="str">
            <v>68</v>
          </cell>
          <cell r="C28">
            <v>150139.20000000001</v>
          </cell>
          <cell r="E28">
            <v>2356.1999999999998</v>
          </cell>
        </row>
        <row r="29">
          <cell r="B29" t="str">
            <v>69</v>
          </cell>
          <cell r="C29">
            <v>150139.20000000001</v>
          </cell>
          <cell r="E29">
            <v>2356.1999999999998</v>
          </cell>
        </row>
        <row r="30">
          <cell r="B30" t="str">
            <v>90</v>
          </cell>
          <cell r="C30">
            <v>42472</v>
          </cell>
          <cell r="E30">
            <v>2774.5</v>
          </cell>
        </row>
        <row r="31">
          <cell r="B31" t="str">
            <v>49</v>
          </cell>
          <cell r="D31">
            <v>4650.75</v>
          </cell>
          <cell r="E31">
            <v>1843.75</v>
          </cell>
        </row>
        <row r="32">
          <cell r="B32" t="str">
            <v>129</v>
          </cell>
          <cell r="C32">
            <v>3553.3</v>
          </cell>
          <cell r="E32">
            <v>3393.3</v>
          </cell>
        </row>
        <row r="33">
          <cell r="B33" t="str">
            <v>12</v>
          </cell>
          <cell r="D33">
            <v>1259.95</v>
          </cell>
          <cell r="E33">
            <v>1641.55</v>
          </cell>
        </row>
        <row r="34">
          <cell r="B34" t="str">
            <v>93</v>
          </cell>
          <cell r="C34">
            <v>24170.5</v>
          </cell>
          <cell r="E34">
            <v>2774.5</v>
          </cell>
        </row>
        <row r="35">
          <cell r="B35" t="str">
            <v>100</v>
          </cell>
          <cell r="C35">
            <v>29399.5</v>
          </cell>
          <cell r="E35">
            <v>2774.5</v>
          </cell>
        </row>
        <row r="36">
          <cell r="B36" t="str">
            <v>11</v>
          </cell>
          <cell r="D36">
            <v>69.95</v>
          </cell>
          <cell r="E36">
            <v>1641.55</v>
          </cell>
        </row>
        <row r="37">
          <cell r="B37" t="str">
            <v>10</v>
          </cell>
          <cell r="D37">
            <v>1553.45</v>
          </cell>
          <cell r="E37">
            <v>1723.5</v>
          </cell>
          <cell r="F37">
            <v>3000</v>
          </cell>
        </row>
        <row r="38">
          <cell r="B38" t="str">
            <v>126</v>
          </cell>
          <cell r="C38">
            <v>256</v>
          </cell>
          <cell r="E38">
            <v>2774.5</v>
          </cell>
          <cell r="F38">
            <v>10000</v>
          </cell>
        </row>
        <row r="39">
          <cell r="B39" t="str">
            <v>44</v>
          </cell>
          <cell r="E39">
            <v>1883.85</v>
          </cell>
          <cell r="F39">
            <v>1883.85</v>
          </cell>
        </row>
        <row r="40">
          <cell r="B40" t="str">
            <v>95</v>
          </cell>
          <cell r="C40">
            <v>425.5</v>
          </cell>
          <cell r="E40">
            <v>2774.5</v>
          </cell>
          <cell r="F40">
            <v>5000</v>
          </cell>
        </row>
        <row r="41">
          <cell r="B41" t="str">
            <v>125</v>
          </cell>
          <cell r="C41">
            <v>175593.5</v>
          </cell>
          <cell r="E41">
            <v>2774.5</v>
          </cell>
        </row>
        <row r="42">
          <cell r="B42" t="str">
            <v>34</v>
          </cell>
          <cell r="D42">
            <v>4610.1499999999996</v>
          </cell>
          <cell r="E42">
            <v>1821.1</v>
          </cell>
        </row>
        <row r="43">
          <cell r="B43" t="str">
            <v>135</v>
          </cell>
          <cell r="E43">
            <v>2774.5</v>
          </cell>
        </row>
        <row r="44">
          <cell r="B44" t="str">
            <v>130</v>
          </cell>
          <cell r="D44">
            <v>4771.5</v>
          </cell>
          <cell r="E44">
            <v>3281.75</v>
          </cell>
        </row>
        <row r="45">
          <cell r="B45" t="str">
            <v>104</v>
          </cell>
          <cell r="D45">
            <v>17706.3</v>
          </cell>
          <cell r="E45">
            <v>3103.95</v>
          </cell>
        </row>
        <row r="46">
          <cell r="B46" t="str">
            <v>83</v>
          </cell>
          <cell r="C46">
            <v>28249.7</v>
          </cell>
          <cell r="E46">
            <v>1728.7</v>
          </cell>
        </row>
        <row r="47">
          <cell r="B47" t="str">
            <v>3</v>
          </cell>
          <cell r="C47">
            <v>3460.7</v>
          </cell>
          <cell r="E47">
            <v>1730.45</v>
          </cell>
        </row>
        <row r="48">
          <cell r="B48" t="str">
            <v>50</v>
          </cell>
          <cell r="C48">
            <v>3188.1</v>
          </cell>
          <cell r="E48">
            <v>1761.85</v>
          </cell>
        </row>
        <row r="49">
          <cell r="B49" t="str">
            <v>134</v>
          </cell>
          <cell r="C49">
            <v>2352</v>
          </cell>
          <cell r="E49">
            <v>2774.5</v>
          </cell>
          <cell r="F49">
            <v>2326.5</v>
          </cell>
        </row>
        <row r="50">
          <cell r="B50" t="str">
            <v>115</v>
          </cell>
          <cell r="E50">
            <v>3649.55</v>
          </cell>
          <cell r="F50">
            <v>3649.55</v>
          </cell>
        </row>
        <row r="51">
          <cell r="B51" t="str">
            <v>116</v>
          </cell>
          <cell r="E51">
            <v>2499.15</v>
          </cell>
          <cell r="F51">
            <v>2499.15</v>
          </cell>
        </row>
        <row r="52">
          <cell r="B52" t="str">
            <v>117</v>
          </cell>
          <cell r="E52">
            <v>3262.55</v>
          </cell>
          <cell r="F52">
            <v>3262.55</v>
          </cell>
        </row>
        <row r="53">
          <cell r="B53" t="str">
            <v>118</v>
          </cell>
          <cell r="E53">
            <v>3025.5</v>
          </cell>
          <cell r="F53">
            <v>3025.5</v>
          </cell>
        </row>
        <row r="54">
          <cell r="B54" t="str">
            <v>133</v>
          </cell>
          <cell r="D54">
            <v>644.75</v>
          </cell>
          <cell r="E54">
            <v>2774.5</v>
          </cell>
        </row>
        <row r="55">
          <cell r="B55" t="str">
            <v>107</v>
          </cell>
          <cell r="C55">
            <v>640</v>
          </cell>
          <cell r="E55">
            <v>3219</v>
          </cell>
          <cell r="F55">
            <v>6118</v>
          </cell>
        </row>
        <row r="56">
          <cell r="B56" t="str">
            <v>108</v>
          </cell>
          <cell r="D56">
            <v>2419</v>
          </cell>
          <cell r="E56">
            <v>3219</v>
          </cell>
        </row>
        <row r="57">
          <cell r="B57" t="str">
            <v>76</v>
          </cell>
          <cell r="D57">
            <v>2448.3000000000002</v>
          </cell>
          <cell r="E57">
            <v>2356.1999999999998</v>
          </cell>
        </row>
        <row r="58">
          <cell r="B58" t="str">
            <v>77</v>
          </cell>
          <cell r="D58">
            <v>2448.3000000000002</v>
          </cell>
          <cell r="E58">
            <v>2356.1999999999998</v>
          </cell>
        </row>
        <row r="59">
          <cell r="B59" t="str">
            <v>21</v>
          </cell>
          <cell r="D59">
            <v>1523.7</v>
          </cell>
          <cell r="E59">
            <v>2077.3000000000002</v>
          </cell>
          <cell r="F59">
            <v>2000</v>
          </cell>
        </row>
        <row r="60">
          <cell r="B60" t="str">
            <v>75</v>
          </cell>
          <cell r="D60">
            <v>2688.8</v>
          </cell>
          <cell r="E60">
            <v>2356.1999999999998</v>
          </cell>
          <cell r="F60">
            <v>2200</v>
          </cell>
        </row>
        <row r="61">
          <cell r="B61" t="str">
            <v>82</v>
          </cell>
          <cell r="D61">
            <v>3228.3</v>
          </cell>
          <cell r="E61">
            <v>1728.7</v>
          </cell>
          <cell r="F61">
            <v>5000</v>
          </cell>
        </row>
        <row r="62">
          <cell r="B62" t="str">
            <v>132</v>
          </cell>
          <cell r="D62">
            <v>1179.5</v>
          </cell>
          <cell r="E62">
            <v>2774.5</v>
          </cell>
        </row>
        <row r="63">
          <cell r="B63" t="str">
            <v>74</v>
          </cell>
          <cell r="D63">
            <v>13269.42</v>
          </cell>
          <cell r="E63">
            <v>2539.1999999999998</v>
          </cell>
        </row>
        <row r="64">
          <cell r="B64" t="str">
            <v>51</v>
          </cell>
          <cell r="C64">
            <v>1263.2</v>
          </cell>
          <cell r="E64">
            <v>1852.45</v>
          </cell>
          <cell r="F64">
            <v>4000</v>
          </cell>
        </row>
        <row r="65">
          <cell r="B65" t="str">
            <v>2</v>
          </cell>
          <cell r="C65">
            <v>1254.8499999999999</v>
          </cell>
          <cell r="E65">
            <v>1693.85</v>
          </cell>
        </row>
        <row r="66">
          <cell r="B66" t="str">
            <v>67</v>
          </cell>
          <cell r="D66">
            <v>6411.8</v>
          </cell>
          <cell r="E66">
            <v>2298.6999999999998</v>
          </cell>
        </row>
        <row r="67">
          <cell r="B67" t="str">
            <v>65</v>
          </cell>
          <cell r="C67">
            <v>4803</v>
          </cell>
          <cell r="E67">
            <v>2401.5</v>
          </cell>
        </row>
        <row r="68">
          <cell r="B68" t="str">
            <v>61</v>
          </cell>
          <cell r="C68">
            <v>997.75</v>
          </cell>
          <cell r="E68">
            <v>2588</v>
          </cell>
        </row>
        <row r="69">
          <cell r="B69" t="str">
            <v>122</v>
          </cell>
          <cell r="C69">
            <v>2435.1999999999998</v>
          </cell>
          <cell r="E69">
            <v>2936.6</v>
          </cell>
        </row>
        <row r="70">
          <cell r="B70" t="str">
            <v>47</v>
          </cell>
          <cell r="E70">
            <v>1899.55</v>
          </cell>
          <cell r="F70">
            <v>5698.65</v>
          </cell>
        </row>
        <row r="71">
          <cell r="B71" t="str">
            <v>48</v>
          </cell>
          <cell r="E71">
            <v>1852.45</v>
          </cell>
          <cell r="F71">
            <v>5557.35</v>
          </cell>
        </row>
        <row r="72">
          <cell r="B72" t="str">
            <v>39</v>
          </cell>
          <cell r="C72">
            <v>1757.1</v>
          </cell>
          <cell r="E72">
            <v>1815.85</v>
          </cell>
        </row>
        <row r="73">
          <cell r="B73" t="str">
            <v>54</v>
          </cell>
          <cell r="C73">
            <v>22051.74</v>
          </cell>
          <cell r="E73">
            <v>2004.1</v>
          </cell>
        </row>
        <row r="74">
          <cell r="B74" t="str">
            <v>35</v>
          </cell>
          <cell r="D74">
            <v>1253.1500000000001</v>
          </cell>
          <cell r="E74">
            <v>1824.6</v>
          </cell>
        </row>
        <row r="75">
          <cell r="B75" t="str">
            <v>45</v>
          </cell>
          <cell r="C75">
            <v>23275.35</v>
          </cell>
          <cell r="E75">
            <v>1815.85</v>
          </cell>
        </row>
        <row r="76">
          <cell r="B76" t="str">
            <v>81</v>
          </cell>
          <cell r="C76">
            <v>27282.7</v>
          </cell>
          <cell r="E76">
            <v>1728.7</v>
          </cell>
        </row>
        <row r="77">
          <cell r="B77" t="str">
            <v>127</v>
          </cell>
          <cell r="C77">
            <v>13528.85</v>
          </cell>
          <cell r="E77">
            <v>3069.1</v>
          </cell>
        </row>
        <row r="78">
          <cell r="B78" t="str">
            <v/>
          </cell>
          <cell r="C78">
            <v>72060</v>
          </cell>
        </row>
        <row r="79">
          <cell r="B79" t="str">
            <v>110</v>
          </cell>
          <cell r="C79">
            <v>16687.45</v>
          </cell>
          <cell r="E79">
            <v>2086.0500000000002</v>
          </cell>
          <cell r="F79">
            <v>16800</v>
          </cell>
        </row>
        <row r="80">
          <cell r="B80" t="str">
            <v>103</v>
          </cell>
          <cell r="D80">
            <v>10556.7</v>
          </cell>
          <cell r="E80">
            <v>3077.8</v>
          </cell>
        </row>
        <row r="81">
          <cell r="B81" t="str">
            <v>42</v>
          </cell>
          <cell r="C81">
            <v>2295.85</v>
          </cell>
          <cell r="E81">
            <v>1815.85</v>
          </cell>
          <cell r="F81">
            <v>5927.55</v>
          </cell>
        </row>
        <row r="82">
          <cell r="B82" t="str">
            <v>94</v>
          </cell>
          <cell r="C82">
            <v>5427</v>
          </cell>
          <cell r="E82">
            <v>2774.5</v>
          </cell>
        </row>
        <row r="83">
          <cell r="B83" t="str">
            <v>102</v>
          </cell>
          <cell r="D83">
            <v>272.95</v>
          </cell>
          <cell r="E83">
            <v>3395.05</v>
          </cell>
        </row>
        <row r="84">
          <cell r="B84" t="str">
            <v>85</v>
          </cell>
          <cell r="C84">
            <v>11908.45</v>
          </cell>
          <cell r="E84">
            <v>1915.2</v>
          </cell>
          <cell r="F84">
            <v>5000</v>
          </cell>
        </row>
        <row r="85">
          <cell r="B85" t="str">
            <v>58</v>
          </cell>
          <cell r="C85">
            <v>35723.75</v>
          </cell>
          <cell r="E85">
            <v>2223.75</v>
          </cell>
        </row>
        <row r="86">
          <cell r="B86" t="str">
            <v>87</v>
          </cell>
          <cell r="C86">
            <v>6391.9</v>
          </cell>
          <cell r="E86">
            <v>2077.3000000000002</v>
          </cell>
        </row>
        <row r="87">
          <cell r="B87" t="str">
            <v>72</v>
          </cell>
          <cell r="D87">
            <v>2981.6</v>
          </cell>
          <cell r="E87">
            <v>2358.1999999999998</v>
          </cell>
        </row>
        <row r="88">
          <cell r="B88" t="str">
            <v>120</v>
          </cell>
          <cell r="D88">
            <v>23394.9</v>
          </cell>
          <cell r="E88">
            <v>3246.85</v>
          </cell>
        </row>
        <row r="89">
          <cell r="B89" t="str">
            <v>66</v>
          </cell>
          <cell r="C89">
            <v>2238</v>
          </cell>
          <cell r="E89">
            <v>2363.15</v>
          </cell>
          <cell r="F89">
            <v>4950</v>
          </cell>
        </row>
        <row r="90">
          <cell r="B90" t="str">
            <v>70</v>
          </cell>
          <cell r="C90">
            <v>13817.2</v>
          </cell>
          <cell r="E90">
            <v>2356.1999999999998</v>
          </cell>
        </row>
        <row r="91">
          <cell r="B91" t="str">
            <v>78</v>
          </cell>
          <cell r="C91">
            <v>1369.6</v>
          </cell>
          <cell r="E91">
            <v>2356.1999999999998</v>
          </cell>
        </row>
        <row r="92">
          <cell r="B92" t="str">
            <v>55</v>
          </cell>
          <cell r="D92">
            <v>26.45</v>
          </cell>
          <cell r="E92">
            <v>2141.8000000000002</v>
          </cell>
          <cell r="F92">
            <v>2200</v>
          </cell>
        </row>
        <row r="93">
          <cell r="B93" t="str">
            <v>79</v>
          </cell>
          <cell r="C93">
            <v>2447.1999999999998</v>
          </cell>
          <cell r="E93">
            <v>2356.1999999999998</v>
          </cell>
        </row>
        <row r="94">
          <cell r="B94" t="str">
            <v>32</v>
          </cell>
          <cell r="C94">
            <v>480</v>
          </cell>
          <cell r="E94">
            <v>2138.35</v>
          </cell>
        </row>
        <row r="95">
          <cell r="B95" t="str">
            <v>33</v>
          </cell>
          <cell r="C95">
            <v>480</v>
          </cell>
          <cell r="E95">
            <v>1819.35</v>
          </cell>
        </row>
        <row r="96">
          <cell r="B96" t="str">
            <v>64</v>
          </cell>
          <cell r="E96">
            <v>2161</v>
          </cell>
          <cell r="F96">
            <v>2161</v>
          </cell>
        </row>
        <row r="97">
          <cell r="B97" t="str">
            <v>97</v>
          </cell>
          <cell r="D97">
            <v>2005.5</v>
          </cell>
          <cell r="E97">
            <v>2774.5</v>
          </cell>
        </row>
        <row r="98">
          <cell r="B98" t="str">
            <v>13</v>
          </cell>
          <cell r="C98">
            <v>6418.65</v>
          </cell>
          <cell r="E98">
            <v>1641.55</v>
          </cell>
        </row>
        <row r="99">
          <cell r="B99" t="str">
            <v>20</v>
          </cell>
          <cell r="D99">
            <v>8.6</v>
          </cell>
          <cell r="E99">
            <v>1608.45</v>
          </cell>
        </row>
        <row r="100">
          <cell r="B100" t="str">
            <v>63</v>
          </cell>
          <cell r="D100">
            <v>6332</v>
          </cell>
          <cell r="E100">
            <v>2161</v>
          </cell>
        </row>
        <row r="101">
          <cell r="B101" t="str">
            <v>88</v>
          </cell>
          <cell r="C101">
            <v>220.6</v>
          </cell>
          <cell r="E101">
            <v>2251.6</v>
          </cell>
          <cell r="F101">
            <v>2252</v>
          </cell>
        </row>
        <row r="102">
          <cell r="B102" t="str">
            <v>22</v>
          </cell>
          <cell r="C102">
            <v>43226.3</v>
          </cell>
          <cell r="E102">
            <v>2077.3000000000002</v>
          </cell>
          <cell r="F102">
            <v>5000</v>
          </cell>
        </row>
        <row r="103">
          <cell r="B103" t="str">
            <v>62</v>
          </cell>
          <cell r="C103">
            <v>9905.9</v>
          </cell>
          <cell r="E103">
            <v>2176.65</v>
          </cell>
        </row>
        <row r="104">
          <cell r="B104" t="str">
            <v>43</v>
          </cell>
          <cell r="E104">
            <v>1815.85</v>
          </cell>
          <cell r="F104">
            <v>1815.85</v>
          </cell>
        </row>
        <row r="105">
          <cell r="B105" t="str">
            <v>40</v>
          </cell>
          <cell r="D105">
            <v>59.55</v>
          </cell>
          <cell r="E105">
            <v>3391.55</v>
          </cell>
          <cell r="F105">
            <v>3392</v>
          </cell>
        </row>
        <row r="106">
          <cell r="B106" t="str">
            <v>73</v>
          </cell>
          <cell r="C106">
            <v>4475.7</v>
          </cell>
          <cell r="E106">
            <v>2237.6999999999998</v>
          </cell>
        </row>
        <row r="107">
          <cell r="B107" t="str">
            <v>91</v>
          </cell>
          <cell r="D107">
            <v>6597.26</v>
          </cell>
          <cell r="E107">
            <v>2774.5</v>
          </cell>
        </row>
        <row r="108">
          <cell r="B108" t="str">
            <v>80</v>
          </cell>
          <cell r="C108">
            <v>743.35</v>
          </cell>
          <cell r="E108">
            <v>2321.35</v>
          </cell>
        </row>
        <row r="109">
          <cell r="B109" t="str">
            <v>109</v>
          </cell>
          <cell r="D109">
            <v>3685.1</v>
          </cell>
          <cell r="E109">
            <v>2082.5500000000002</v>
          </cell>
        </row>
        <row r="110">
          <cell r="B110" t="str">
            <v>121</v>
          </cell>
          <cell r="D110">
            <v>8145.94</v>
          </cell>
          <cell r="E110">
            <v>3025.5</v>
          </cell>
        </row>
        <row r="111">
          <cell r="B111" t="str">
            <v>106</v>
          </cell>
          <cell r="C111">
            <v>93741.25</v>
          </cell>
          <cell r="E111">
            <v>3219</v>
          </cell>
        </row>
        <row r="112">
          <cell r="B112" t="str">
            <v>99</v>
          </cell>
          <cell r="C112">
            <v>13817.5</v>
          </cell>
          <cell r="E112">
            <v>2774.5</v>
          </cell>
        </row>
        <row r="113">
          <cell r="B113" t="str">
            <v>37</v>
          </cell>
          <cell r="D113">
            <v>509.65</v>
          </cell>
          <cell r="E113">
            <v>1815.85</v>
          </cell>
        </row>
        <row r="114">
          <cell r="B114" t="str">
            <v>28</v>
          </cell>
          <cell r="D114">
            <v>8444</v>
          </cell>
          <cell r="E114">
            <v>2251.6</v>
          </cell>
        </row>
        <row r="115">
          <cell r="B115" t="str">
            <v>25</v>
          </cell>
          <cell r="C115">
            <v>11504.4</v>
          </cell>
          <cell r="E115">
            <v>5911.9</v>
          </cell>
          <cell r="F115">
            <v>12870</v>
          </cell>
        </row>
        <row r="116">
          <cell r="B116" t="str">
            <v>46</v>
          </cell>
          <cell r="C116">
            <v>10394.9</v>
          </cell>
          <cell r="E116">
            <v>1815.85</v>
          </cell>
        </row>
        <row r="117">
          <cell r="B117" t="str">
            <v>15</v>
          </cell>
          <cell r="C117">
            <v>701.55</v>
          </cell>
          <cell r="E117">
            <v>1641.55</v>
          </cell>
        </row>
        <row r="118">
          <cell r="B118" t="str">
            <v>105</v>
          </cell>
          <cell r="C118">
            <v>6656.9</v>
          </cell>
          <cell r="E118">
            <v>3168.45</v>
          </cell>
        </row>
        <row r="119">
          <cell r="B119" t="str">
            <v>7</v>
          </cell>
          <cell r="D119">
            <v>8970</v>
          </cell>
          <cell r="E119">
            <v>1641.55</v>
          </cell>
        </row>
        <row r="120">
          <cell r="B120" t="str">
            <v>1</v>
          </cell>
          <cell r="C120">
            <v>11394.65</v>
          </cell>
          <cell r="E120">
            <v>1693.85</v>
          </cell>
        </row>
        <row r="121">
          <cell r="B121" t="str">
            <v>53</v>
          </cell>
          <cell r="D121">
            <v>10164.25</v>
          </cell>
          <cell r="E121">
            <v>2096.5</v>
          </cell>
        </row>
        <row r="122">
          <cell r="B122" t="str">
            <v>101</v>
          </cell>
          <cell r="E122">
            <v>2779.75</v>
          </cell>
          <cell r="F122">
            <v>2779.75</v>
          </cell>
        </row>
        <row r="123">
          <cell r="B123" t="str">
            <v>71</v>
          </cell>
          <cell r="D123">
            <v>2356.8000000000002</v>
          </cell>
          <cell r="E123">
            <v>2356.1999999999998</v>
          </cell>
        </row>
        <row r="124">
          <cell r="B124" t="str">
            <v>111</v>
          </cell>
          <cell r="D124">
            <v>6012.3</v>
          </cell>
          <cell r="E124">
            <v>2044.2</v>
          </cell>
        </row>
        <row r="125">
          <cell r="B125" t="str">
            <v>56</v>
          </cell>
          <cell r="C125">
            <v>1985.75</v>
          </cell>
          <cell r="E125">
            <v>2096.5</v>
          </cell>
        </row>
        <row r="126">
          <cell r="B126" t="str">
            <v>113</v>
          </cell>
          <cell r="C126">
            <v>112256.95</v>
          </cell>
          <cell r="E126">
            <v>2044.2</v>
          </cell>
        </row>
        <row r="127">
          <cell r="B127" t="str">
            <v>27</v>
          </cell>
          <cell r="E127">
            <v>2251.6</v>
          </cell>
          <cell r="F127">
            <v>2251.6</v>
          </cell>
        </row>
        <row r="128">
          <cell r="B128" t="str">
            <v>4</v>
          </cell>
          <cell r="C128">
            <v>6774.85</v>
          </cell>
          <cell r="E128">
            <v>1693.85</v>
          </cell>
        </row>
        <row r="129">
          <cell r="B129" t="str">
            <v>131</v>
          </cell>
          <cell r="C129">
            <v>8193.5</v>
          </cell>
          <cell r="E129">
            <v>2774.5</v>
          </cell>
        </row>
        <row r="130">
          <cell r="B130" t="str">
            <v>123</v>
          </cell>
          <cell r="D130">
            <v>19470</v>
          </cell>
          <cell r="E130">
            <v>3405.5</v>
          </cell>
        </row>
        <row r="131">
          <cell r="B131" t="str">
            <v>29</v>
          </cell>
          <cell r="C131">
            <v>100432.9</v>
          </cell>
          <cell r="E131">
            <v>2354.4499999999998</v>
          </cell>
        </row>
        <row r="132">
          <cell r="B132" t="str">
            <v>60</v>
          </cell>
          <cell r="D132">
            <v>1620.6</v>
          </cell>
          <cell r="E132">
            <v>2303.9</v>
          </cell>
        </row>
      </sheetData>
      <sheetData sheetId="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16269.3</v>
          </cell>
          <cell r="E2">
            <v>1875.15</v>
          </cell>
        </row>
        <row r="3">
          <cell r="B3" t="str">
            <v>17</v>
          </cell>
          <cell r="C3">
            <v>1527.85</v>
          </cell>
          <cell r="E3">
            <v>1641.55</v>
          </cell>
          <cell r="F3">
            <v>4950</v>
          </cell>
        </row>
        <row r="4">
          <cell r="B4" t="str">
            <v>18</v>
          </cell>
          <cell r="C4">
            <v>1457.6</v>
          </cell>
          <cell r="E4">
            <v>1641.55</v>
          </cell>
          <cell r="F4">
            <v>4950</v>
          </cell>
        </row>
        <row r="5">
          <cell r="B5" t="str">
            <v>16</v>
          </cell>
          <cell r="D5">
            <v>8037.4</v>
          </cell>
          <cell r="E5">
            <v>1641.55</v>
          </cell>
        </row>
        <row r="6">
          <cell r="B6" t="str">
            <v>36</v>
          </cell>
          <cell r="C6">
            <v>2207.3000000000002</v>
          </cell>
          <cell r="E6">
            <v>2119.15</v>
          </cell>
          <cell r="F6">
            <v>1000</v>
          </cell>
        </row>
        <row r="7">
          <cell r="B7" t="str">
            <v>8</v>
          </cell>
          <cell r="C7">
            <v>92401.600000000006</v>
          </cell>
          <cell r="E7">
            <v>1641.55</v>
          </cell>
        </row>
        <row r="8">
          <cell r="B8" t="str">
            <v>52</v>
          </cell>
          <cell r="C8">
            <v>28515.3</v>
          </cell>
          <cell r="E8">
            <v>2059.9</v>
          </cell>
        </row>
        <row r="9">
          <cell r="B9" t="str">
            <v>114</v>
          </cell>
          <cell r="E9">
            <v>2774.5</v>
          </cell>
          <cell r="F9">
            <v>2774.5</v>
          </cell>
        </row>
        <row r="10">
          <cell r="B10" t="str">
            <v>19</v>
          </cell>
          <cell r="C10">
            <v>9130.6</v>
          </cell>
          <cell r="E10">
            <v>1641.55</v>
          </cell>
        </row>
        <row r="11">
          <cell r="B11" t="str">
            <v>84</v>
          </cell>
          <cell r="D11">
            <v>4999.6000000000004</v>
          </cell>
          <cell r="E11">
            <v>1728.7</v>
          </cell>
        </row>
        <row r="12">
          <cell r="B12" t="str">
            <v>31</v>
          </cell>
          <cell r="C12">
            <v>113.2</v>
          </cell>
          <cell r="E12">
            <v>2251.6</v>
          </cell>
        </row>
        <row r="13">
          <cell r="B13" t="str">
            <v>23</v>
          </cell>
          <cell r="C13">
            <v>40243.599999999999</v>
          </cell>
          <cell r="E13">
            <v>2077.3000000000002</v>
          </cell>
        </row>
        <row r="14">
          <cell r="B14" t="str">
            <v>9</v>
          </cell>
          <cell r="D14">
            <v>1501.05</v>
          </cell>
          <cell r="E14">
            <v>1641.55</v>
          </cell>
          <cell r="F14">
            <v>3000</v>
          </cell>
        </row>
        <row r="15">
          <cell r="B15" t="str">
            <v>119</v>
          </cell>
          <cell r="C15">
            <v>800</v>
          </cell>
          <cell r="E15">
            <v>3285.2</v>
          </cell>
          <cell r="F15">
            <v>3125.2</v>
          </cell>
        </row>
        <row r="16">
          <cell r="B16" t="str">
            <v>14</v>
          </cell>
          <cell r="C16">
            <v>1165.1500000000001</v>
          </cell>
          <cell r="E16">
            <v>1641.55</v>
          </cell>
        </row>
        <row r="17">
          <cell r="B17" t="str">
            <v>38</v>
          </cell>
          <cell r="D17">
            <v>1203.8</v>
          </cell>
          <cell r="E17">
            <v>1815.85</v>
          </cell>
        </row>
        <row r="18">
          <cell r="B18" t="str">
            <v>86</v>
          </cell>
          <cell r="D18">
            <v>10918.67</v>
          </cell>
          <cell r="E18">
            <v>2077.3000000000002</v>
          </cell>
        </row>
        <row r="19">
          <cell r="B19" t="str">
            <v>89</v>
          </cell>
          <cell r="C19">
            <v>150745.82</v>
          </cell>
          <cell r="E19">
            <v>2251.6</v>
          </cell>
        </row>
        <row r="20">
          <cell r="B20" t="str">
            <v>6</v>
          </cell>
          <cell r="C20">
            <v>3246.6</v>
          </cell>
          <cell r="E20">
            <v>1641.55</v>
          </cell>
        </row>
        <row r="21">
          <cell r="B21" t="str">
            <v>96</v>
          </cell>
          <cell r="D21">
            <v>12776</v>
          </cell>
          <cell r="E21">
            <v>2774.5</v>
          </cell>
        </row>
        <row r="22">
          <cell r="B22" t="str">
            <v>57</v>
          </cell>
          <cell r="C22">
            <v>4525.8999999999996</v>
          </cell>
          <cell r="E22">
            <v>4240.3999999999996</v>
          </cell>
          <cell r="F22">
            <v>4400</v>
          </cell>
        </row>
        <row r="23">
          <cell r="B23" t="str">
            <v>112</v>
          </cell>
          <cell r="D23">
            <v>3674.6</v>
          </cell>
          <cell r="E23">
            <v>2077.3000000000002</v>
          </cell>
        </row>
        <row r="24">
          <cell r="B24" t="str">
            <v>128</v>
          </cell>
          <cell r="C24">
            <v>49766.45</v>
          </cell>
          <cell r="E24">
            <v>3926.65</v>
          </cell>
        </row>
        <row r="25">
          <cell r="B25" t="str">
            <v>5</v>
          </cell>
          <cell r="D25">
            <v>13.05</v>
          </cell>
          <cell r="E25">
            <v>1693.85</v>
          </cell>
          <cell r="F25">
            <v>1700</v>
          </cell>
        </row>
        <row r="26">
          <cell r="B26" t="str">
            <v>98</v>
          </cell>
          <cell r="D26">
            <v>4934</v>
          </cell>
          <cell r="E26">
            <v>2774.5</v>
          </cell>
        </row>
        <row r="27">
          <cell r="B27" t="str">
            <v>92</v>
          </cell>
          <cell r="D27">
            <v>3004</v>
          </cell>
          <cell r="E27">
            <v>2774.5</v>
          </cell>
        </row>
        <row r="28">
          <cell r="B28" t="str">
            <v>68</v>
          </cell>
          <cell r="C28">
            <v>152495.4</v>
          </cell>
          <cell r="E28">
            <v>2356.1999999999998</v>
          </cell>
        </row>
        <row r="29">
          <cell r="B29" t="str">
            <v>69</v>
          </cell>
          <cell r="C29">
            <v>152495.4</v>
          </cell>
          <cell r="E29">
            <v>2356.1999999999998</v>
          </cell>
        </row>
        <row r="30">
          <cell r="B30" t="str">
            <v>90</v>
          </cell>
          <cell r="C30">
            <v>45246.5</v>
          </cell>
          <cell r="E30">
            <v>2774.5</v>
          </cell>
        </row>
        <row r="31">
          <cell r="B31" t="str">
            <v>49</v>
          </cell>
          <cell r="D31">
            <v>2807</v>
          </cell>
          <cell r="E31">
            <v>1843.75</v>
          </cell>
        </row>
        <row r="32">
          <cell r="B32" t="str">
            <v>129</v>
          </cell>
          <cell r="C32">
            <v>6946.6</v>
          </cell>
          <cell r="E32">
            <v>3393.3</v>
          </cell>
        </row>
        <row r="33">
          <cell r="B33" t="str">
            <v>12</v>
          </cell>
          <cell r="C33">
            <v>381.6</v>
          </cell>
          <cell r="E33">
            <v>1641.55</v>
          </cell>
          <cell r="F33">
            <v>2023.15</v>
          </cell>
        </row>
        <row r="34">
          <cell r="B34" t="str">
            <v>93</v>
          </cell>
          <cell r="C34">
            <v>26945</v>
          </cell>
          <cell r="E34">
            <v>2774.5</v>
          </cell>
        </row>
        <row r="35">
          <cell r="B35" t="str">
            <v>100</v>
          </cell>
          <cell r="C35">
            <v>32174</v>
          </cell>
          <cell r="E35">
            <v>2774.5</v>
          </cell>
        </row>
        <row r="36">
          <cell r="B36" t="str">
            <v>11</v>
          </cell>
          <cell r="C36">
            <v>1571.6</v>
          </cell>
          <cell r="E36">
            <v>1641.55</v>
          </cell>
          <cell r="F36">
            <v>5500</v>
          </cell>
        </row>
        <row r="37">
          <cell r="B37" t="str">
            <v>10</v>
          </cell>
          <cell r="D37">
            <v>2829.95</v>
          </cell>
          <cell r="E37">
            <v>1723.5</v>
          </cell>
        </row>
        <row r="38">
          <cell r="B38" t="str">
            <v>126</v>
          </cell>
          <cell r="D38">
            <v>6969.5</v>
          </cell>
          <cell r="E38">
            <v>2774.5</v>
          </cell>
        </row>
        <row r="39">
          <cell r="B39" t="str">
            <v>44</v>
          </cell>
          <cell r="E39">
            <v>1883.85</v>
          </cell>
          <cell r="F39">
            <v>1883.85</v>
          </cell>
        </row>
        <row r="40">
          <cell r="B40" t="str">
            <v>95</v>
          </cell>
          <cell r="D40">
            <v>1800</v>
          </cell>
          <cell r="E40">
            <v>2774.5</v>
          </cell>
          <cell r="F40">
            <v>5000</v>
          </cell>
        </row>
        <row r="41">
          <cell r="B41" t="str">
            <v>125</v>
          </cell>
          <cell r="C41">
            <v>178368</v>
          </cell>
          <cell r="E41">
            <v>2774.5</v>
          </cell>
          <cell r="F41">
            <v>138460.32999999999</v>
          </cell>
        </row>
        <row r="42">
          <cell r="B42" t="str">
            <v>34</v>
          </cell>
          <cell r="D42">
            <v>2789.05</v>
          </cell>
          <cell r="E42">
            <v>1821.1</v>
          </cell>
        </row>
        <row r="43">
          <cell r="B43" t="str">
            <v>135</v>
          </cell>
          <cell r="C43">
            <v>2774.5</v>
          </cell>
          <cell r="E43">
            <v>2774.5</v>
          </cell>
          <cell r="F43">
            <v>5549</v>
          </cell>
        </row>
        <row r="44">
          <cell r="B44" t="str">
            <v>130</v>
          </cell>
          <cell r="D44">
            <v>1489.75</v>
          </cell>
          <cell r="E44">
            <v>3281.75</v>
          </cell>
        </row>
        <row r="45">
          <cell r="B45" t="str">
            <v>104</v>
          </cell>
          <cell r="D45">
            <v>14602.35</v>
          </cell>
          <cell r="E45">
            <v>3103.95</v>
          </cell>
        </row>
        <row r="46">
          <cell r="B46" t="str">
            <v>83</v>
          </cell>
          <cell r="C46">
            <v>29978.400000000001</v>
          </cell>
          <cell r="E46">
            <v>1728.7</v>
          </cell>
        </row>
        <row r="47">
          <cell r="B47" t="str">
            <v>3</v>
          </cell>
          <cell r="C47">
            <v>5191.1499999999996</v>
          </cell>
          <cell r="E47">
            <v>1730.45</v>
          </cell>
          <cell r="F47">
            <v>6900</v>
          </cell>
        </row>
        <row r="48">
          <cell r="B48" t="str">
            <v>50</v>
          </cell>
          <cell r="C48">
            <v>4949.95</v>
          </cell>
          <cell r="E48">
            <v>1761.85</v>
          </cell>
        </row>
        <row r="49">
          <cell r="B49" t="str">
            <v>134</v>
          </cell>
          <cell r="C49">
            <v>2800</v>
          </cell>
          <cell r="E49">
            <v>2774.5</v>
          </cell>
        </row>
        <row r="50">
          <cell r="B50" t="str">
            <v>115</v>
          </cell>
          <cell r="E50">
            <v>3649.55</v>
          </cell>
          <cell r="F50">
            <v>3649.55</v>
          </cell>
        </row>
        <row r="51">
          <cell r="B51" t="str">
            <v>116</v>
          </cell>
          <cell r="E51">
            <v>2499.15</v>
          </cell>
          <cell r="F51">
            <v>2499.15</v>
          </cell>
        </row>
        <row r="52">
          <cell r="B52" t="str">
            <v>117</v>
          </cell>
          <cell r="E52">
            <v>3262.55</v>
          </cell>
          <cell r="F52">
            <v>3262.55</v>
          </cell>
        </row>
        <row r="53">
          <cell r="B53" t="str">
            <v>118</v>
          </cell>
          <cell r="E53">
            <v>3025.5</v>
          </cell>
          <cell r="F53">
            <v>3025.5</v>
          </cell>
        </row>
        <row r="54">
          <cell r="B54" t="str">
            <v>133</v>
          </cell>
          <cell r="C54">
            <v>2129.75</v>
          </cell>
          <cell r="E54">
            <v>2774.5</v>
          </cell>
        </row>
        <row r="55">
          <cell r="B55" t="str">
            <v>107</v>
          </cell>
          <cell r="D55">
            <v>2259</v>
          </cell>
          <cell r="E55">
            <v>3219</v>
          </cell>
        </row>
        <row r="56">
          <cell r="B56" t="str">
            <v>108</v>
          </cell>
          <cell r="C56">
            <v>800</v>
          </cell>
          <cell r="E56">
            <v>3219</v>
          </cell>
        </row>
        <row r="57">
          <cell r="B57" t="str">
            <v>76</v>
          </cell>
          <cell r="D57">
            <v>92.1</v>
          </cell>
          <cell r="E57">
            <v>2356.1999999999998</v>
          </cell>
          <cell r="F57">
            <v>2275</v>
          </cell>
        </row>
        <row r="58">
          <cell r="B58" t="str">
            <v>77</v>
          </cell>
          <cell r="D58">
            <v>92.1</v>
          </cell>
          <cell r="E58">
            <v>2356.1999999999998</v>
          </cell>
          <cell r="F58">
            <v>2275</v>
          </cell>
        </row>
        <row r="59">
          <cell r="B59" t="str">
            <v>21</v>
          </cell>
          <cell r="D59">
            <v>1446.4</v>
          </cell>
          <cell r="E59">
            <v>2077.3000000000002</v>
          </cell>
          <cell r="F59">
            <v>2000</v>
          </cell>
        </row>
        <row r="60">
          <cell r="B60" t="str">
            <v>75</v>
          </cell>
          <cell r="D60">
            <v>2532.6</v>
          </cell>
          <cell r="E60">
            <v>2356.1999999999998</v>
          </cell>
          <cell r="F60">
            <v>3000</v>
          </cell>
        </row>
        <row r="61">
          <cell r="B61" t="str">
            <v>82</v>
          </cell>
          <cell r="D61">
            <v>6499.6</v>
          </cell>
          <cell r="E61">
            <v>1728.7</v>
          </cell>
        </row>
        <row r="62">
          <cell r="B62" t="str">
            <v>132</v>
          </cell>
          <cell r="C62">
            <v>1595</v>
          </cell>
          <cell r="E62">
            <v>2774.5</v>
          </cell>
        </row>
        <row r="63">
          <cell r="B63" t="str">
            <v>74</v>
          </cell>
          <cell r="D63">
            <v>10730.22</v>
          </cell>
          <cell r="E63">
            <v>2539.1999999999998</v>
          </cell>
        </row>
        <row r="64">
          <cell r="B64" t="str">
            <v>51</v>
          </cell>
          <cell r="D64">
            <v>884.35</v>
          </cell>
          <cell r="E64">
            <v>1852.45</v>
          </cell>
          <cell r="F64">
            <v>2000</v>
          </cell>
        </row>
        <row r="65">
          <cell r="B65" t="str">
            <v>2</v>
          </cell>
          <cell r="C65">
            <v>2948.7</v>
          </cell>
          <cell r="E65">
            <v>1693.85</v>
          </cell>
        </row>
        <row r="66">
          <cell r="B66" t="str">
            <v>67</v>
          </cell>
          <cell r="D66">
            <v>4113.1000000000004</v>
          </cell>
          <cell r="E66">
            <v>2298.6999999999998</v>
          </cell>
        </row>
        <row r="67">
          <cell r="B67" t="str">
            <v>65</v>
          </cell>
          <cell r="C67">
            <v>7204.5</v>
          </cell>
          <cell r="E67">
            <v>2401.5</v>
          </cell>
        </row>
        <row r="68">
          <cell r="B68" t="str">
            <v>61</v>
          </cell>
          <cell r="C68">
            <v>3585.75</v>
          </cell>
          <cell r="E68">
            <v>2588</v>
          </cell>
          <cell r="F68">
            <v>12600</v>
          </cell>
        </row>
        <row r="69">
          <cell r="B69" t="str">
            <v>122</v>
          </cell>
          <cell r="C69">
            <v>5371.8</v>
          </cell>
          <cell r="E69">
            <v>2936.6</v>
          </cell>
        </row>
        <row r="70">
          <cell r="B70" t="str">
            <v>47</v>
          </cell>
          <cell r="D70">
            <v>3799.1</v>
          </cell>
          <cell r="E70">
            <v>1899.55</v>
          </cell>
        </row>
        <row r="71">
          <cell r="B71" t="str">
            <v>48</v>
          </cell>
          <cell r="D71">
            <v>3704.9</v>
          </cell>
          <cell r="E71">
            <v>1852.45</v>
          </cell>
        </row>
        <row r="72">
          <cell r="B72" t="str">
            <v>39</v>
          </cell>
          <cell r="C72">
            <v>3572.95</v>
          </cell>
          <cell r="E72">
            <v>1815.85</v>
          </cell>
        </row>
        <row r="73">
          <cell r="B73" t="str">
            <v>54</v>
          </cell>
          <cell r="C73">
            <v>24055.84</v>
          </cell>
          <cell r="E73">
            <v>2004.1</v>
          </cell>
          <cell r="F73">
            <v>2000</v>
          </cell>
        </row>
        <row r="74">
          <cell r="B74" t="str">
            <v>35</v>
          </cell>
          <cell r="C74">
            <v>571.45000000000005</v>
          </cell>
          <cell r="E74">
            <v>1824.6</v>
          </cell>
          <cell r="F74">
            <v>5000</v>
          </cell>
        </row>
        <row r="75">
          <cell r="B75" t="str">
            <v>45</v>
          </cell>
          <cell r="C75">
            <v>25091.200000000001</v>
          </cell>
          <cell r="E75">
            <v>1815.85</v>
          </cell>
        </row>
        <row r="76">
          <cell r="B76" t="str">
            <v>81</v>
          </cell>
          <cell r="C76">
            <v>29011.4</v>
          </cell>
          <cell r="E76">
            <v>1728.7</v>
          </cell>
        </row>
        <row r="77">
          <cell r="B77" t="str">
            <v>127</v>
          </cell>
          <cell r="C77">
            <v>16597.95</v>
          </cell>
          <cell r="E77">
            <v>3069.1</v>
          </cell>
        </row>
        <row r="78">
          <cell r="B78" t="str">
            <v>110</v>
          </cell>
          <cell r="C78">
            <v>1973.5</v>
          </cell>
          <cell r="E78">
            <v>2086.0500000000002</v>
          </cell>
          <cell r="F78">
            <v>6000</v>
          </cell>
        </row>
        <row r="79">
          <cell r="B79" t="str">
            <v>103</v>
          </cell>
          <cell r="D79">
            <v>7478.9</v>
          </cell>
          <cell r="E79">
            <v>3077.8</v>
          </cell>
        </row>
        <row r="80">
          <cell r="B80" t="str">
            <v>42</v>
          </cell>
          <cell r="D80">
            <v>1815.85</v>
          </cell>
          <cell r="E80">
            <v>1815.85</v>
          </cell>
        </row>
        <row r="81">
          <cell r="B81" t="str">
            <v>94</v>
          </cell>
          <cell r="C81">
            <v>8201.5</v>
          </cell>
          <cell r="E81">
            <v>2774.5</v>
          </cell>
        </row>
        <row r="82">
          <cell r="B82" t="str">
            <v>102</v>
          </cell>
          <cell r="C82">
            <v>3122.1</v>
          </cell>
          <cell r="E82">
            <v>3395.05</v>
          </cell>
          <cell r="F82">
            <v>5790</v>
          </cell>
        </row>
        <row r="83">
          <cell r="B83" t="str">
            <v>85</v>
          </cell>
          <cell r="C83">
            <v>8823.65</v>
          </cell>
          <cell r="E83">
            <v>1915.2</v>
          </cell>
        </row>
        <row r="84">
          <cell r="B84" t="str">
            <v>58</v>
          </cell>
          <cell r="C84">
            <v>37947.5</v>
          </cell>
          <cell r="E84">
            <v>2223.75</v>
          </cell>
        </row>
        <row r="85">
          <cell r="B85" t="str">
            <v>87</v>
          </cell>
          <cell r="C85">
            <v>8469.2000000000007</v>
          </cell>
          <cell r="E85">
            <v>2077.3000000000002</v>
          </cell>
        </row>
        <row r="86">
          <cell r="B86" t="str">
            <v>72</v>
          </cell>
          <cell r="D86">
            <v>623.4</v>
          </cell>
          <cell r="E86">
            <v>2358.1999999999998</v>
          </cell>
        </row>
        <row r="87">
          <cell r="B87" t="str">
            <v>120</v>
          </cell>
          <cell r="D87">
            <v>20148.05</v>
          </cell>
          <cell r="E87">
            <v>3246.85</v>
          </cell>
        </row>
        <row r="88">
          <cell r="B88" t="str">
            <v>66</v>
          </cell>
          <cell r="D88">
            <v>348.85</v>
          </cell>
          <cell r="E88">
            <v>2363.15</v>
          </cell>
        </row>
        <row r="89">
          <cell r="B89" t="str">
            <v>70</v>
          </cell>
          <cell r="C89">
            <v>16173.4</v>
          </cell>
          <cell r="E89">
            <v>2356.1999999999998</v>
          </cell>
        </row>
        <row r="90">
          <cell r="B90" t="str">
            <v>78</v>
          </cell>
          <cell r="C90">
            <v>3725.8</v>
          </cell>
          <cell r="E90">
            <v>2356.1999999999998</v>
          </cell>
        </row>
        <row r="91">
          <cell r="B91" t="str">
            <v>55</v>
          </cell>
          <cell r="D91">
            <v>84.65</v>
          </cell>
          <cell r="E91">
            <v>2141.8000000000002</v>
          </cell>
          <cell r="F91">
            <v>2100</v>
          </cell>
        </row>
        <row r="92">
          <cell r="B92" t="str">
            <v>79</v>
          </cell>
          <cell r="C92">
            <v>4803.3999999999996</v>
          </cell>
          <cell r="E92">
            <v>2356.1999999999998</v>
          </cell>
        </row>
        <row r="93">
          <cell r="B93" t="str">
            <v>32</v>
          </cell>
          <cell r="C93">
            <v>2618.35</v>
          </cell>
          <cell r="E93">
            <v>2138.35</v>
          </cell>
        </row>
        <row r="94">
          <cell r="B94" t="str">
            <v>33</v>
          </cell>
          <cell r="C94">
            <v>2299.35</v>
          </cell>
          <cell r="E94">
            <v>1819.35</v>
          </cell>
        </row>
        <row r="95">
          <cell r="B95" t="str">
            <v>64</v>
          </cell>
          <cell r="E95">
            <v>2161</v>
          </cell>
          <cell r="F95">
            <v>2161</v>
          </cell>
        </row>
        <row r="96">
          <cell r="B96" t="str">
            <v>97</v>
          </cell>
          <cell r="C96">
            <v>769</v>
          </cell>
          <cell r="E96">
            <v>2774.5</v>
          </cell>
        </row>
        <row r="97">
          <cell r="B97" t="str">
            <v>13</v>
          </cell>
          <cell r="C97">
            <v>8060.2</v>
          </cell>
          <cell r="E97">
            <v>1641.55</v>
          </cell>
        </row>
        <row r="98">
          <cell r="B98" t="str">
            <v>20</v>
          </cell>
          <cell r="C98">
            <v>1599.85</v>
          </cell>
          <cell r="E98">
            <v>1608.45</v>
          </cell>
        </row>
        <row r="99">
          <cell r="B99" t="str">
            <v>63</v>
          </cell>
          <cell r="D99">
            <v>4171</v>
          </cell>
          <cell r="E99">
            <v>2161</v>
          </cell>
        </row>
        <row r="100">
          <cell r="B100" t="str">
            <v>88</v>
          </cell>
          <cell r="C100">
            <v>220.2</v>
          </cell>
          <cell r="E100">
            <v>2251.6</v>
          </cell>
          <cell r="F100">
            <v>2252</v>
          </cell>
        </row>
        <row r="101">
          <cell r="B101" t="str">
            <v>22</v>
          </cell>
          <cell r="C101">
            <v>40303.599999999999</v>
          </cell>
          <cell r="E101">
            <v>2077.3000000000002</v>
          </cell>
        </row>
        <row r="102">
          <cell r="B102" t="str">
            <v>62</v>
          </cell>
          <cell r="C102">
            <v>12082.55</v>
          </cell>
          <cell r="E102">
            <v>2176.65</v>
          </cell>
        </row>
        <row r="103">
          <cell r="B103" t="str">
            <v>43</v>
          </cell>
          <cell r="E103">
            <v>1815.85</v>
          </cell>
          <cell r="F103">
            <v>1815.85</v>
          </cell>
        </row>
        <row r="104">
          <cell r="B104" t="str">
            <v>40</v>
          </cell>
          <cell r="D104">
            <v>60</v>
          </cell>
          <cell r="E104">
            <v>3391.55</v>
          </cell>
          <cell r="F104">
            <v>3392</v>
          </cell>
        </row>
        <row r="105">
          <cell r="B105" t="str">
            <v>73</v>
          </cell>
          <cell r="C105">
            <v>6713.4</v>
          </cell>
          <cell r="E105">
            <v>2237.6999999999998</v>
          </cell>
        </row>
        <row r="106">
          <cell r="B106" t="str">
            <v>91</v>
          </cell>
          <cell r="D106">
            <v>3822.76</v>
          </cell>
          <cell r="E106">
            <v>2774.5</v>
          </cell>
        </row>
        <row r="107">
          <cell r="B107" t="str">
            <v>80</v>
          </cell>
          <cell r="C107">
            <v>3064.7</v>
          </cell>
          <cell r="E107">
            <v>2321.35</v>
          </cell>
        </row>
        <row r="108">
          <cell r="B108" t="str">
            <v>109</v>
          </cell>
          <cell r="D108">
            <v>1602.55</v>
          </cell>
          <cell r="E108">
            <v>2082.5500000000002</v>
          </cell>
        </row>
        <row r="109">
          <cell r="B109" t="str">
            <v>121</v>
          </cell>
          <cell r="D109">
            <v>5120.4399999999996</v>
          </cell>
          <cell r="E109">
            <v>3025.5</v>
          </cell>
        </row>
        <row r="110">
          <cell r="B110" t="str">
            <v>106</v>
          </cell>
          <cell r="C110">
            <v>96960.25</v>
          </cell>
          <cell r="E110">
            <v>3219</v>
          </cell>
        </row>
        <row r="111">
          <cell r="B111" t="str">
            <v>99</v>
          </cell>
          <cell r="C111">
            <v>16592</v>
          </cell>
          <cell r="E111">
            <v>2774.5</v>
          </cell>
        </row>
        <row r="112">
          <cell r="B112" t="str">
            <v>37</v>
          </cell>
          <cell r="C112">
            <v>1306.2</v>
          </cell>
          <cell r="E112">
            <v>1815.85</v>
          </cell>
          <cell r="F112">
            <v>8000</v>
          </cell>
        </row>
        <row r="113">
          <cell r="B113" t="str">
            <v>28</v>
          </cell>
          <cell r="D113">
            <v>6192.4</v>
          </cell>
          <cell r="E113">
            <v>2251.6</v>
          </cell>
        </row>
        <row r="114">
          <cell r="B114" t="str">
            <v>25</v>
          </cell>
          <cell r="C114">
            <v>4546.3</v>
          </cell>
          <cell r="E114">
            <v>5911.9</v>
          </cell>
          <cell r="F114">
            <v>11000</v>
          </cell>
        </row>
        <row r="115">
          <cell r="B115" t="str">
            <v>46</v>
          </cell>
          <cell r="C115">
            <v>12210.75</v>
          </cell>
          <cell r="E115">
            <v>1815.85</v>
          </cell>
        </row>
        <row r="116">
          <cell r="B116" t="str">
            <v>15</v>
          </cell>
          <cell r="C116">
            <v>2343.1</v>
          </cell>
          <cell r="E116">
            <v>1641.55</v>
          </cell>
          <cell r="F116">
            <v>5000</v>
          </cell>
        </row>
        <row r="117">
          <cell r="B117" t="str">
            <v>105</v>
          </cell>
          <cell r="C117">
            <v>9825.35</v>
          </cell>
          <cell r="E117">
            <v>3168.45</v>
          </cell>
        </row>
        <row r="118">
          <cell r="B118" t="str">
            <v>7</v>
          </cell>
          <cell r="D118">
            <v>7328.45</v>
          </cell>
          <cell r="E118">
            <v>1641.55</v>
          </cell>
        </row>
        <row r="119">
          <cell r="B119" t="str">
            <v>1</v>
          </cell>
          <cell r="C119">
            <v>13088.5</v>
          </cell>
          <cell r="E119">
            <v>1693.85</v>
          </cell>
        </row>
        <row r="120">
          <cell r="B120" t="str">
            <v>53</v>
          </cell>
          <cell r="D120">
            <v>8067.75</v>
          </cell>
          <cell r="E120">
            <v>2096.5</v>
          </cell>
        </row>
        <row r="121">
          <cell r="B121" t="str">
            <v>101</v>
          </cell>
          <cell r="E121">
            <v>2779.75</v>
          </cell>
          <cell r="F121">
            <v>2779.75</v>
          </cell>
        </row>
        <row r="122">
          <cell r="B122" t="str">
            <v>71</v>
          </cell>
          <cell r="D122">
            <v>0.6</v>
          </cell>
          <cell r="E122">
            <v>2356.1999999999998</v>
          </cell>
        </row>
        <row r="123">
          <cell r="B123" t="str">
            <v>111</v>
          </cell>
          <cell r="D123">
            <v>3968.1</v>
          </cell>
          <cell r="E123">
            <v>2044.2</v>
          </cell>
        </row>
        <row r="124">
          <cell r="B124" t="str">
            <v>56</v>
          </cell>
          <cell r="C124">
            <v>4082.25</v>
          </cell>
          <cell r="E124">
            <v>2096.5</v>
          </cell>
          <cell r="F124">
            <v>8000</v>
          </cell>
        </row>
        <row r="125">
          <cell r="B125" t="str">
            <v>113</v>
          </cell>
          <cell r="C125">
            <v>114301.15</v>
          </cell>
          <cell r="E125">
            <v>2044.2</v>
          </cell>
        </row>
        <row r="126">
          <cell r="B126" t="str">
            <v>27</v>
          </cell>
          <cell r="E126">
            <v>2251.6</v>
          </cell>
          <cell r="F126">
            <v>2251.6</v>
          </cell>
        </row>
        <row r="127">
          <cell r="B127" t="str">
            <v>4</v>
          </cell>
          <cell r="C127">
            <v>8468.7000000000007</v>
          </cell>
          <cell r="E127">
            <v>1693.85</v>
          </cell>
          <cell r="F127">
            <v>8464.5</v>
          </cell>
        </row>
        <row r="128">
          <cell r="B128" t="str">
            <v>131</v>
          </cell>
          <cell r="C128">
            <v>10968</v>
          </cell>
          <cell r="E128">
            <v>2774.5</v>
          </cell>
        </row>
        <row r="129">
          <cell r="B129" t="str">
            <v>123</v>
          </cell>
          <cell r="D129">
            <v>16064.5</v>
          </cell>
          <cell r="E129">
            <v>3405.5</v>
          </cell>
        </row>
        <row r="130">
          <cell r="B130" t="str">
            <v>29</v>
          </cell>
          <cell r="C130">
            <v>102787.35</v>
          </cell>
          <cell r="E130">
            <v>2354.4499999999998</v>
          </cell>
        </row>
        <row r="131">
          <cell r="B131" t="str">
            <v>60</v>
          </cell>
          <cell r="C131">
            <v>683.3</v>
          </cell>
          <cell r="E131">
            <v>2303.9</v>
          </cell>
          <cell r="F131">
            <v>10000</v>
          </cell>
        </row>
      </sheetData>
      <sheetData sheetId="3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18144.45</v>
          </cell>
          <cell r="E2">
            <v>1875.15</v>
          </cell>
        </row>
        <row r="3">
          <cell r="B3" t="str">
            <v>17</v>
          </cell>
          <cell r="D3">
            <v>1780.6</v>
          </cell>
          <cell r="E3">
            <v>1641.55</v>
          </cell>
        </row>
        <row r="4">
          <cell r="B4" t="str">
            <v>18</v>
          </cell>
          <cell r="D4">
            <v>1850.85</v>
          </cell>
          <cell r="E4">
            <v>1641.55</v>
          </cell>
        </row>
        <row r="5">
          <cell r="B5" t="str">
            <v>16</v>
          </cell>
          <cell r="D5">
            <v>6395.85</v>
          </cell>
          <cell r="E5">
            <v>1641.55</v>
          </cell>
        </row>
        <row r="6">
          <cell r="B6" t="str">
            <v>36</v>
          </cell>
          <cell r="C6">
            <v>3326.45</v>
          </cell>
          <cell r="E6">
            <v>2119.15</v>
          </cell>
          <cell r="F6">
            <v>3500</v>
          </cell>
        </row>
        <row r="7">
          <cell r="B7" t="str">
            <v>8</v>
          </cell>
          <cell r="C7">
            <v>94043.15</v>
          </cell>
          <cell r="E7">
            <v>1641.55</v>
          </cell>
        </row>
        <row r="8">
          <cell r="B8" t="str">
            <v>52</v>
          </cell>
          <cell r="C8">
            <v>30575.200000000001</v>
          </cell>
          <cell r="E8">
            <v>2059.9</v>
          </cell>
        </row>
        <row r="9">
          <cell r="B9" t="str">
            <v>114</v>
          </cell>
          <cell r="E9">
            <v>2774.5</v>
          </cell>
          <cell r="F9">
            <v>2774.5</v>
          </cell>
        </row>
        <row r="10">
          <cell r="B10" t="str">
            <v>19</v>
          </cell>
          <cell r="C10">
            <v>10772.15</v>
          </cell>
          <cell r="E10">
            <v>1641.55</v>
          </cell>
          <cell r="F10">
            <v>16000</v>
          </cell>
        </row>
        <row r="11">
          <cell r="B11" t="str">
            <v>84</v>
          </cell>
          <cell r="D11">
            <v>3270.9</v>
          </cell>
          <cell r="E11">
            <v>1728.7</v>
          </cell>
        </row>
        <row r="12">
          <cell r="B12" t="str">
            <v>31</v>
          </cell>
          <cell r="C12">
            <v>2364.8000000000002</v>
          </cell>
          <cell r="E12">
            <v>2251.6</v>
          </cell>
        </row>
        <row r="13">
          <cell r="B13" t="str">
            <v>23</v>
          </cell>
          <cell r="C13">
            <v>42320.9</v>
          </cell>
          <cell r="E13">
            <v>2077.3000000000002</v>
          </cell>
          <cell r="F13">
            <v>10000</v>
          </cell>
        </row>
        <row r="14">
          <cell r="B14" t="str">
            <v>9</v>
          </cell>
          <cell r="D14">
            <v>2859.5</v>
          </cell>
          <cell r="E14">
            <v>1641.55</v>
          </cell>
        </row>
        <row r="15">
          <cell r="B15" t="str">
            <v>119</v>
          </cell>
          <cell r="C15">
            <v>960</v>
          </cell>
          <cell r="E15">
            <v>3285.2</v>
          </cell>
          <cell r="F15">
            <v>3125.2</v>
          </cell>
        </row>
        <row r="16">
          <cell r="B16" t="str">
            <v>14</v>
          </cell>
          <cell r="C16">
            <v>2806.7</v>
          </cell>
          <cell r="E16">
            <v>1641.55</v>
          </cell>
          <cell r="F16">
            <v>6900</v>
          </cell>
        </row>
        <row r="17">
          <cell r="B17" t="str">
            <v>38</v>
          </cell>
          <cell r="C17">
            <v>612.04999999999995</v>
          </cell>
          <cell r="E17">
            <v>1815.85</v>
          </cell>
          <cell r="F17">
            <v>4950</v>
          </cell>
        </row>
        <row r="18">
          <cell r="B18" t="str">
            <v>86</v>
          </cell>
          <cell r="D18">
            <v>8841.3700000000008</v>
          </cell>
          <cell r="E18">
            <v>2077.3000000000002</v>
          </cell>
        </row>
        <row r="19">
          <cell r="B19" t="str">
            <v>89</v>
          </cell>
          <cell r="C19">
            <v>152997.42000000001</v>
          </cell>
          <cell r="E19">
            <v>2251.6</v>
          </cell>
          <cell r="F19">
            <v>45368.19</v>
          </cell>
        </row>
        <row r="20">
          <cell r="B20" t="str">
            <v>6</v>
          </cell>
          <cell r="C20">
            <v>4888.1499999999996</v>
          </cell>
          <cell r="E20">
            <v>1641.55</v>
          </cell>
        </row>
        <row r="21">
          <cell r="B21" t="str">
            <v>96</v>
          </cell>
          <cell r="D21">
            <v>10001.5</v>
          </cell>
          <cell r="E21">
            <v>2774.5</v>
          </cell>
        </row>
        <row r="22">
          <cell r="B22" t="str">
            <v>57</v>
          </cell>
          <cell r="C22">
            <v>4366.3</v>
          </cell>
          <cell r="E22">
            <v>4240.3999999999996</v>
          </cell>
          <cell r="F22">
            <v>4350</v>
          </cell>
        </row>
        <row r="23">
          <cell r="B23" t="str">
            <v>112</v>
          </cell>
          <cell r="D23">
            <v>1597.3</v>
          </cell>
          <cell r="E23">
            <v>2077.3000000000002</v>
          </cell>
          <cell r="F23">
            <v>6711.9</v>
          </cell>
        </row>
        <row r="24">
          <cell r="B24" t="str">
            <v>128</v>
          </cell>
          <cell r="C24">
            <v>53693.1</v>
          </cell>
          <cell r="E24">
            <v>3926.65</v>
          </cell>
        </row>
        <row r="25">
          <cell r="B25" t="str">
            <v>5</v>
          </cell>
          <cell r="D25">
            <v>19.2</v>
          </cell>
          <cell r="E25">
            <v>1693.85</v>
          </cell>
          <cell r="F25">
            <v>1700</v>
          </cell>
        </row>
        <row r="26">
          <cell r="B26" t="str">
            <v>98</v>
          </cell>
          <cell r="D26">
            <v>2159.5</v>
          </cell>
          <cell r="E26">
            <v>2774.5</v>
          </cell>
        </row>
        <row r="27">
          <cell r="B27" t="str">
            <v>92</v>
          </cell>
          <cell r="D27">
            <v>229.5</v>
          </cell>
          <cell r="E27">
            <v>2774.5</v>
          </cell>
        </row>
        <row r="28">
          <cell r="B28" t="str">
            <v>68</v>
          </cell>
          <cell r="C28">
            <v>154851.6</v>
          </cell>
          <cell r="E28">
            <v>2356.1999999999998</v>
          </cell>
        </row>
        <row r="29">
          <cell r="B29" t="str">
            <v>69</v>
          </cell>
          <cell r="C29">
            <v>154851.6</v>
          </cell>
          <cell r="E29">
            <v>2356.1999999999998</v>
          </cell>
        </row>
        <row r="30">
          <cell r="B30" t="str">
            <v>90</v>
          </cell>
          <cell r="C30">
            <v>48021</v>
          </cell>
          <cell r="E30">
            <v>2774.5</v>
          </cell>
        </row>
        <row r="31">
          <cell r="B31" t="str">
            <v>49</v>
          </cell>
          <cell r="D31">
            <v>963.25</v>
          </cell>
          <cell r="E31">
            <v>1843.75</v>
          </cell>
        </row>
        <row r="32">
          <cell r="B32" t="str">
            <v>129</v>
          </cell>
          <cell r="C32">
            <v>10339.9</v>
          </cell>
          <cell r="E32">
            <v>3393.3</v>
          </cell>
        </row>
        <row r="33">
          <cell r="B33" t="str">
            <v>12</v>
          </cell>
          <cell r="E33">
            <v>1641.55</v>
          </cell>
        </row>
        <row r="34">
          <cell r="B34" t="str">
            <v>93</v>
          </cell>
          <cell r="C34">
            <v>29719.5</v>
          </cell>
          <cell r="E34">
            <v>2774.5</v>
          </cell>
        </row>
        <row r="35">
          <cell r="B35" t="str">
            <v>100</v>
          </cell>
          <cell r="C35">
            <v>34948.5</v>
          </cell>
          <cell r="E35">
            <v>2774.5</v>
          </cell>
        </row>
        <row r="36">
          <cell r="B36" t="str">
            <v>11</v>
          </cell>
          <cell r="D36">
            <v>2286.85</v>
          </cell>
          <cell r="E36">
            <v>1641.55</v>
          </cell>
        </row>
        <row r="37">
          <cell r="B37" t="str">
            <v>10</v>
          </cell>
          <cell r="D37">
            <v>1106.45</v>
          </cell>
          <cell r="E37">
            <v>1723.5</v>
          </cell>
          <cell r="F37">
            <v>1000</v>
          </cell>
        </row>
        <row r="38">
          <cell r="B38" t="str">
            <v>126</v>
          </cell>
          <cell r="D38">
            <v>4195</v>
          </cell>
          <cell r="E38">
            <v>2774.5</v>
          </cell>
        </row>
        <row r="39">
          <cell r="B39" t="str">
            <v>44</v>
          </cell>
          <cell r="E39">
            <v>1883.85</v>
          </cell>
          <cell r="F39">
            <v>1883.85</v>
          </cell>
        </row>
        <row r="40">
          <cell r="B40" t="str">
            <v>95</v>
          </cell>
          <cell r="D40">
            <v>4025.5</v>
          </cell>
          <cell r="E40">
            <v>2774.5</v>
          </cell>
        </row>
        <row r="41">
          <cell r="B41" t="str">
            <v>125</v>
          </cell>
          <cell r="C41">
            <v>42682.17</v>
          </cell>
          <cell r="E41">
            <v>2774.5</v>
          </cell>
        </row>
        <row r="42">
          <cell r="B42" t="str">
            <v>34</v>
          </cell>
          <cell r="D42">
            <v>967.95</v>
          </cell>
          <cell r="E42">
            <v>1821.1</v>
          </cell>
        </row>
        <row r="43">
          <cell r="B43" t="str">
            <v>135</v>
          </cell>
          <cell r="E43">
            <v>2774.5</v>
          </cell>
          <cell r="F43">
            <v>5549</v>
          </cell>
        </row>
        <row r="44">
          <cell r="B44" t="str">
            <v>130</v>
          </cell>
          <cell r="C44">
            <v>1792</v>
          </cell>
          <cell r="E44">
            <v>3281.75</v>
          </cell>
          <cell r="F44">
            <v>3000</v>
          </cell>
        </row>
        <row r="45">
          <cell r="B45" t="str">
            <v>104</v>
          </cell>
          <cell r="D45">
            <v>11498.4</v>
          </cell>
          <cell r="E45">
            <v>3103.95</v>
          </cell>
        </row>
        <row r="46">
          <cell r="B46" t="str">
            <v>83</v>
          </cell>
          <cell r="C46">
            <v>31707.1</v>
          </cell>
          <cell r="E46">
            <v>1728.7</v>
          </cell>
        </row>
        <row r="47">
          <cell r="B47" t="str">
            <v>3</v>
          </cell>
          <cell r="C47">
            <v>21.6</v>
          </cell>
          <cell r="E47">
            <v>1730.45</v>
          </cell>
        </row>
        <row r="48">
          <cell r="B48" t="str">
            <v>50</v>
          </cell>
          <cell r="C48">
            <v>6711.8</v>
          </cell>
          <cell r="E48">
            <v>1761.85</v>
          </cell>
        </row>
        <row r="49">
          <cell r="B49" t="str">
            <v>134</v>
          </cell>
          <cell r="C49">
            <v>5574.5</v>
          </cell>
          <cell r="E49">
            <v>2774.5</v>
          </cell>
          <cell r="F49">
            <v>2300</v>
          </cell>
        </row>
        <row r="50">
          <cell r="B50" t="str">
            <v>115</v>
          </cell>
          <cell r="E50">
            <v>3649.55</v>
          </cell>
          <cell r="F50">
            <v>3649.55</v>
          </cell>
        </row>
        <row r="51">
          <cell r="B51" t="str">
            <v>116</v>
          </cell>
          <cell r="E51">
            <v>2499.15</v>
          </cell>
          <cell r="F51">
            <v>2499.15</v>
          </cell>
        </row>
        <row r="52">
          <cell r="B52" t="str">
            <v>117</v>
          </cell>
          <cell r="E52">
            <v>3262.55</v>
          </cell>
          <cell r="F52">
            <v>3262.55</v>
          </cell>
        </row>
        <row r="53">
          <cell r="B53" t="str">
            <v>118</v>
          </cell>
          <cell r="E53">
            <v>3025.5</v>
          </cell>
          <cell r="F53">
            <v>3025.5</v>
          </cell>
        </row>
        <row r="54">
          <cell r="B54" t="str">
            <v>133</v>
          </cell>
          <cell r="C54">
            <v>4904.25</v>
          </cell>
          <cell r="E54">
            <v>2774.5</v>
          </cell>
          <cell r="F54">
            <v>8000</v>
          </cell>
        </row>
        <row r="55">
          <cell r="B55" t="str">
            <v>107</v>
          </cell>
          <cell r="C55">
            <v>960</v>
          </cell>
          <cell r="E55">
            <v>3219</v>
          </cell>
          <cell r="F55">
            <v>6118</v>
          </cell>
        </row>
        <row r="56">
          <cell r="B56" t="str">
            <v>108</v>
          </cell>
          <cell r="C56">
            <v>4019</v>
          </cell>
          <cell r="E56">
            <v>3219</v>
          </cell>
          <cell r="F56">
            <v>6118</v>
          </cell>
        </row>
        <row r="57">
          <cell r="B57" t="str">
            <v>76</v>
          </cell>
          <cell r="D57">
            <v>10.9</v>
          </cell>
          <cell r="E57">
            <v>2356.1999999999998</v>
          </cell>
          <cell r="F57">
            <v>4850</v>
          </cell>
        </row>
        <row r="58">
          <cell r="B58" t="str">
            <v>77</v>
          </cell>
          <cell r="D58">
            <v>10.9</v>
          </cell>
          <cell r="E58">
            <v>2356.1999999999998</v>
          </cell>
          <cell r="F58">
            <v>4850</v>
          </cell>
        </row>
        <row r="59">
          <cell r="B59" t="str">
            <v>21</v>
          </cell>
          <cell r="D59">
            <v>1369.1</v>
          </cell>
          <cell r="E59">
            <v>2077.3000000000002</v>
          </cell>
          <cell r="F59">
            <v>2000</v>
          </cell>
        </row>
        <row r="60">
          <cell r="B60" t="str">
            <v>75</v>
          </cell>
          <cell r="D60">
            <v>3176.4</v>
          </cell>
          <cell r="E60">
            <v>2356.1999999999998</v>
          </cell>
          <cell r="F60">
            <v>2200</v>
          </cell>
        </row>
        <row r="61">
          <cell r="B61" t="str">
            <v>82</v>
          </cell>
          <cell r="D61">
            <v>4770.8999999999996</v>
          </cell>
          <cell r="E61">
            <v>1728.7</v>
          </cell>
        </row>
        <row r="62">
          <cell r="B62" t="str">
            <v>132</v>
          </cell>
          <cell r="C62">
            <v>4369.5</v>
          </cell>
          <cell r="E62">
            <v>2774.5</v>
          </cell>
          <cell r="F62">
            <v>5000</v>
          </cell>
        </row>
        <row r="63">
          <cell r="B63" t="str">
            <v>74</v>
          </cell>
          <cell r="D63">
            <v>8191.02</v>
          </cell>
          <cell r="E63">
            <v>2539.1999999999998</v>
          </cell>
        </row>
        <row r="64">
          <cell r="B64" t="str">
            <v>51</v>
          </cell>
          <cell r="D64">
            <v>1031.9000000000001</v>
          </cell>
          <cell r="E64">
            <v>1852.45</v>
          </cell>
          <cell r="F64">
            <v>2000</v>
          </cell>
        </row>
        <row r="65">
          <cell r="B65" t="str">
            <v>2</v>
          </cell>
          <cell r="C65">
            <v>4642.55</v>
          </cell>
          <cell r="E65">
            <v>1693.85</v>
          </cell>
          <cell r="F65">
            <v>6336</v>
          </cell>
        </row>
        <row r="66">
          <cell r="B66" t="str">
            <v>67</v>
          </cell>
          <cell r="D66">
            <v>1814.4</v>
          </cell>
          <cell r="E66">
            <v>2298.6999999999998</v>
          </cell>
          <cell r="F66">
            <v>5000</v>
          </cell>
        </row>
        <row r="67">
          <cell r="B67" t="str">
            <v>65</v>
          </cell>
          <cell r="C67">
            <v>9606</v>
          </cell>
          <cell r="E67">
            <v>2401.5</v>
          </cell>
        </row>
        <row r="68">
          <cell r="B68" t="str">
            <v>61</v>
          </cell>
          <cell r="D68">
            <v>6426.25</v>
          </cell>
          <cell r="E68">
            <v>2588</v>
          </cell>
        </row>
        <row r="69">
          <cell r="B69" t="str">
            <v>122</v>
          </cell>
          <cell r="C69">
            <v>8308.4</v>
          </cell>
          <cell r="E69">
            <v>2936.6</v>
          </cell>
          <cell r="F69">
            <v>15000</v>
          </cell>
        </row>
        <row r="70">
          <cell r="B70" t="str">
            <v>47</v>
          </cell>
          <cell r="D70">
            <v>1899.55</v>
          </cell>
          <cell r="E70">
            <v>1899.55</v>
          </cell>
        </row>
        <row r="71">
          <cell r="B71" t="str">
            <v>48</v>
          </cell>
          <cell r="D71">
            <v>1852.45</v>
          </cell>
          <cell r="E71">
            <v>1852.45</v>
          </cell>
        </row>
        <row r="72">
          <cell r="B72" t="str">
            <v>39</v>
          </cell>
          <cell r="C72">
            <v>5388.8</v>
          </cell>
          <cell r="E72">
            <v>1815.85</v>
          </cell>
        </row>
        <row r="73">
          <cell r="B73" t="str">
            <v>54</v>
          </cell>
          <cell r="C73">
            <v>24059.94</v>
          </cell>
          <cell r="E73">
            <v>2004.1</v>
          </cell>
        </row>
        <row r="74">
          <cell r="B74" t="str">
            <v>35</v>
          </cell>
          <cell r="D74">
            <v>2603.9499999999998</v>
          </cell>
          <cell r="E74">
            <v>1824.6</v>
          </cell>
        </row>
        <row r="75">
          <cell r="B75" t="str">
            <v>45</v>
          </cell>
          <cell r="C75">
            <v>26907.05</v>
          </cell>
          <cell r="E75">
            <v>1815.85</v>
          </cell>
        </row>
        <row r="76">
          <cell r="B76" t="str">
            <v>81</v>
          </cell>
          <cell r="C76">
            <v>30740.1</v>
          </cell>
          <cell r="E76">
            <v>1728.7</v>
          </cell>
        </row>
        <row r="77">
          <cell r="B77" t="str">
            <v>127</v>
          </cell>
          <cell r="C77">
            <v>19667.05</v>
          </cell>
          <cell r="E77">
            <v>3069.1</v>
          </cell>
          <cell r="F77">
            <v>25000</v>
          </cell>
        </row>
        <row r="78">
          <cell r="B78" t="str">
            <v>110</v>
          </cell>
          <cell r="D78">
            <v>1940.45</v>
          </cell>
          <cell r="E78">
            <v>2086.0500000000002</v>
          </cell>
          <cell r="F78">
            <v>3000</v>
          </cell>
        </row>
        <row r="79">
          <cell r="B79" t="str">
            <v>103</v>
          </cell>
          <cell r="D79">
            <v>4401.1000000000004</v>
          </cell>
          <cell r="E79">
            <v>3077.8</v>
          </cell>
          <cell r="F79">
            <v>8760</v>
          </cell>
        </row>
        <row r="80">
          <cell r="B80" t="str">
            <v>42</v>
          </cell>
          <cell r="E80">
            <v>1815.85</v>
          </cell>
        </row>
        <row r="81">
          <cell r="B81" t="str">
            <v>94</v>
          </cell>
          <cell r="C81">
            <v>10976</v>
          </cell>
          <cell r="E81">
            <v>2774.5</v>
          </cell>
        </row>
        <row r="82">
          <cell r="B82" t="str">
            <v>102</v>
          </cell>
          <cell r="C82">
            <v>727.15</v>
          </cell>
          <cell r="E82">
            <v>3395.05</v>
          </cell>
          <cell r="F82">
            <v>4950</v>
          </cell>
        </row>
        <row r="83">
          <cell r="B83" t="str">
            <v>85</v>
          </cell>
          <cell r="C83">
            <v>10738.85</v>
          </cell>
          <cell r="E83">
            <v>1915.2</v>
          </cell>
        </row>
        <row r="84">
          <cell r="B84" t="str">
            <v>58</v>
          </cell>
          <cell r="C84">
            <v>40171.25</v>
          </cell>
          <cell r="E84">
            <v>2223.75</v>
          </cell>
        </row>
        <row r="85">
          <cell r="B85" t="str">
            <v>87</v>
          </cell>
          <cell r="C85">
            <v>10546.5</v>
          </cell>
          <cell r="E85">
            <v>2077.3000000000002</v>
          </cell>
          <cell r="F85">
            <v>12623.7</v>
          </cell>
        </row>
        <row r="86">
          <cell r="B86" t="str">
            <v>72</v>
          </cell>
          <cell r="C86">
            <v>1734.8</v>
          </cell>
          <cell r="E86">
            <v>2358.1999999999998</v>
          </cell>
        </row>
        <row r="87">
          <cell r="B87" t="str">
            <v>120</v>
          </cell>
          <cell r="D87">
            <v>16901.2</v>
          </cell>
          <cell r="E87">
            <v>3246.85</v>
          </cell>
        </row>
        <row r="88">
          <cell r="B88" t="str">
            <v>66</v>
          </cell>
          <cell r="C88">
            <v>2014.3</v>
          </cell>
          <cell r="E88">
            <v>2363.15</v>
          </cell>
          <cell r="F88">
            <v>4450</v>
          </cell>
        </row>
        <row r="89">
          <cell r="B89" t="str">
            <v>70</v>
          </cell>
          <cell r="C89">
            <v>18529.599999999999</v>
          </cell>
          <cell r="E89">
            <v>2356.1999999999998</v>
          </cell>
        </row>
        <row r="90">
          <cell r="B90" t="str">
            <v>78</v>
          </cell>
          <cell r="C90">
            <v>6082</v>
          </cell>
          <cell r="E90">
            <v>2356.1999999999998</v>
          </cell>
        </row>
        <row r="91">
          <cell r="B91" t="str">
            <v>55</v>
          </cell>
          <cell r="D91">
            <v>42.85</v>
          </cell>
          <cell r="E91">
            <v>2141.8000000000002</v>
          </cell>
          <cell r="F91">
            <v>2100</v>
          </cell>
        </row>
        <row r="92">
          <cell r="B92" t="str">
            <v>79</v>
          </cell>
          <cell r="C92">
            <v>7159.6</v>
          </cell>
          <cell r="E92">
            <v>2356.1999999999998</v>
          </cell>
          <cell r="F92">
            <v>28914.400000000001</v>
          </cell>
        </row>
        <row r="93">
          <cell r="B93" t="str">
            <v>32</v>
          </cell>
          <cell r="C93">
            <v>4756.7</v>
          </cell>
          <cell r="E93">
            <v>2138.35</v>
          </cell>
          <cell r="F93">
            <v>10895.05</v>
          </cell>
        </row>
        <row r="94">
          <cell r="B94" t="str">
            <v>33</v>
          </cell>
          <cell r="C94">
            <v>4118.7</v>
          </cell>
          <cell r="E94">
            <v>1819.35</v>
          </cell>
          <cell r="F94">
            <v>9938.0499999999993</v>
          </cell>
        </row>
        <row r="95">
          <cell r="B95" t="str">
            <v>64</v>
          </cell>
          <cell r="E95">
            <v>2161</v>
          </cell>
          <cell r="F95">
            <v>2161</v>
          </cell>
        </row>
        <row r="96">
          <cell r="B96" t="str">
            <v>97</v>
          </cell>
          <cell r="C96">
            <v>3543.5</v>
          </cell>
          <cell r="E96">
            <v>2774.5</v>
          </cell>
        </row>
        <row r="97">
          <cell r="B97" t="str">
            <v>13</v>
          </cell>
          <cell r="C97">
            <v>9701.75</v>
          </cell>
          <cell r="E97">
            <v>1641.55</v>
          </cell>
        </row>
        <row r="98">
          <cell r="B98" t="str">
            <v>20</v>
          </cell>
          <cell r="C98">
            <v>3208.3</v>
          </cell>
          <cell r="E98">
            <v>1608.45</v>
          </cell>
          <cell r="F98">
            <v>5000</v>
          </cell>
        </row>
        <row r="99">
          <cell r="B99" t="str">
            <v>63</v>
          </cell>
          <cell r="D99">
            <v>2010</v>
          </cell>
          <cell r="E99">
            <v>2161</v>
          </cell>
        </row>
        <row r="100">
          <cell r="B100" t="str">
            <v>88</v>
          </cell>
          <cell r="C100">
            <v>219.8</v>
          </cell>
          <cell r="E100">
            <v>2251.6</v>
          </cell>
          <cell r="F100">
            <v>2252</v>
          </cell>
        </row>
        <row r="101">
          <cell r="B101" t="str">
            <v>22</v>
          </cell>
          <cell r="C101">
            <v>42380.9</v>
          </cell>
          <cell r="E101">
            <v>2077.3000000000002</v>
          </cell>
          <cell r="F101">
            <v>10000</v>
          </cell>
        </row>
        <row r="102">
          <cell r="B102" t="str">
            <v>62</v>
          </cell>
          <cell r="C102">
            <v>14259.2</v>
          </cell>
          <cell r="E102">
            <v>2176.65</v>
          </cell>
        </row>
        <row r="103">
          <cell r="B103" t="str">
            <v>43</v>
          </cell>
          <cell r="E103">
            <v>1815.85</v>
          </cell>
        </row>
        <row r="104">
          <cell r="B104" t="str">
            <v>40</v>
          </cell>
          <cell r="D104">
            <v>60.45</v>
          </cell>
          <cell r="E104">
            <v>3391.55</v>
          </cell>
          <cell r="F104">
            <v>3392</v>
          </cell>
        </row>
        <row r="105">
          <cell r="B105" t="str">
            <v>73</v>
          </cell>
          <cell r="C105">
            <v>8951.1</v>
          </cell>
          <cell r="E105">
            <v>2237.6999999999998</v>
          </cell>
          <cell r="F105">
            <v>11200</v>
          </cell>
        </row>
        <row r="106">
          <cell r="B106" t="str">
            <v>91</v>
          </cell>
          <cell r="D106">
            <v>1048.26</v>
          </cell>
          <cell r="E106">
            <v>2774.5</v>
          </cell>
          <cell r="F106">
            <v>5220</v>
          </cell>
        </row>
        <row r="107">
          <cell r="B107" t="str">
            <v>80</v>
          </cell>
          <cell r="C107">
            <v>5386.05</v>
          </cell>
          <cell r="E107">
            <v>2321.35</v>
          </cell>
        </row>
        <row r="108">
          <cell r="B108" t="str">
            <v>109</v>
          </cell>
          <cell r="C108">
            <v>480</v>
          </cell>
          <cell r="E108">
            <v>2082.5500000000002</v>
          </cell>
          <cell r="F108">
            <v>5767.65</v>
          </cell>
        </row>
        <row r="109">
          <cell r="B109" t="str">
            <v>121</v>
          </cell>
          <cell r="D109">
            <v>2094.94</v>
          </cell>
          <cell r="E109">
            <v>3025.5</v>
          </cell>
          <cell r="F109">
            <v>10000</v>
          </cell>
        </row>
        <row r="110">
          <cell r="B110" t="str">
            <v>106</v>
          </cell>
          <cell r="C110">
            <v>100179.25</v>
          </cell>
          <cell r="E110">
            <v>3219</v>
          </cell>
        </row>
        <row r="111">
          <cell r="B111" t="str">
            <v>99</v>
          </cell>
          <cell r="C111">
            <v>19366.5</v>
          </cell>
          <cell r="E111">
            <v>2774.5</v>
          </cell>
          <cell r="F111">
            <v>22141</v>
          </cell>
        </row>
        <row r="112">
          <cell r="B112" t="str">
            <v>37</v>
          </cell>
          <cell r="D112">
            <v>4877.95</v>
          </cell>
          <cell r="E112">
            <v>1815.85</v>
          </cell>
        </row>
        <row r="113">
          <cell r="B113" t="str">
            <v>28</v>
          </cell>
          <cell r="D113">
            <v>3940.8</v>
          </cell>
          <cell r="E113">
            <v>2251.6</v>
          </cell>
        </row>
        <row r="114">
          <cell r="B114" t="str">
            <v>25</v>
          </cell>
          <cell r="D114">
            <v>541.79999999999995</v>
          </cell>
          <cell r="E114">
            <v>5911.9</v>
          </cell>
        </row>
        <row r="115">
          <cell r="B115" t="str">
            <v>46</v>
          </cell>
          <cell r="C115">
            <v>14026.6</v>
          </cell>
          <cell r="E115">
            <v>1815.85</v>
          </cell>
        </row>
        <row r="116">
          <cell r="B116" t="str">
            <v>15</v>
          </cell>
          <cell r="D116">
            <v>1015.35</v>
          </cell>
          <cell r="E116">
            <v>1641.55</v>
          </cell>
        </row>
        <row r="117">
          <cell r="B117" t="str">
            <v>105</v>
          </cell>
          <cell r="C117">
            <v>12993.8</v>
          </cell>
          <cell r="E117">
            <v>3168.45</v>
          </cell>
        </row>
        <row r="118">
          <cell r="B118" t="str">
            <v>7</v>
          </cell>
          <cell r="D118">
            <v>5686.9</v>
          </cell>
          <cell r="E118">
            <v>1641.55</v>
          </cell>
        </row>
        <row r="119">
          <cell r="B119" t="str">
            <v>1</v>
          </cell>
          <cell r="C119">
            <v>14782.35</v>
          </cell>
          <cell r="E119">
            <v>1693.85</v>
          </cell>
        </row>
        <row r="120">
          <cell r="B120" t="str">
            <v>53</v>
          </cell>
          <cell r="D120">
            <v>5971.25</v>
          </cell>
          <cell r="E120">
            <v>2096.5</v>
          </cell>
        </row>
        <row r="121">
          <cell r="B121" t="str">
            <v>101</v>
          </cell>
          <cell r="E121">
            <v>2779.75</v>
          </cell>
          <cell r="F121">
            <v>2779.75</v>
          </cell>
        </row>
        <row r="122">
          <cell r="B122" t="str">
            <v>71</v>
          </cell>
          <cell r="C122">
            <v>2355.6</v>
          </cell>
          <cell r="E122">
            <v>2356.1999999999998</v>
          </cell>
          <cell r="F122">
            <v>4711.8</v>
          </cell>
        </row>
        <row r="123">
          <cell r="B123" t="str">
            <v>111</v>
          </cell>
          <cell r="D123">
            <v>1923.9</v>
          </cell>
          <cell r="E123">
            <v>2044.2</v>
          </cell>
        </row>
        <row r="124">
          <cell r="B124" t="str">
            <v>56</v>
          </cell>
          <cell r="D124">
            <v>1821.25</v>
          </cell>
          <cell r="E124">
            <v>2096.5</v>
          </cell>
          <cell r="F124">
            <v>5000</v>
          </cell>
        </row>
        <row r="125">
          <cell r="B125" t="str">
            <v>113</v>
          </cell>
          <cell r="C125">
            <v>116345.35</v>
          </cell>
          <cell r="E125">
            <v>2044.2</v>
          </cell>
        </row>
        <row r="126">
          <cell r="B126" t="str">
            <v>27</v>
          </cell>
          <cell r="E126">
            <v>2251.6</v>
          </cell>
          <cell r="F126">
            <v>2251.6</v>
          </cell>
        </row>
        <row r="127">
          <cell r="B127" t="str">
            <v>4</v>
          </cell>
          <cell r="C127">
            <v>1698.05</v>
          </cell>
          <cell r="E127">
            <v>1693.85</v>
          </cell>
          <cell r="F127">
            <v>1980</v>
          </cell>
        </row>
        <row r="128">
          <cell r="B128" t="str">
            <v>131</v>
          </cell>
          <cell r="C128">
            <v>13742.5</v>
          </cell>
          <cell r="E128">
            <v>2774.5</v>
          </cell>
        </row>
        <row r="129">
          <cell r="B129" t="str">
            <v>123</v>
          </cell>
          <cell r="D129">
            <v>12659</v>
          </cell>
          <cell r="E129">
            <v>3405.5</v>
          </cell>
        </row>
        <row r="130">
          <cell r="B130" t="str">
            <v>29</v>
          </cell>
          <cell r="C130">
            <v>105141.8</v>
          </cell>
          <cell r="E130">
            <v>2354.4499999999998</v>
          </cell>
        </row>
        <row r="131">
          <cell r="B131" t="str">
            <v>60</v>
          </cell>
          <cell r="D131">
            <v>7012.8</v>
          </cell>
          <cell r="E131">
            <v>2303.9</v>
          </cell>
        </row>
      </sheetData>
      <sheetData sheetId="4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20019.599999999999</v>
          </cell>
          <cell r="E2">
            <v>1875.15</v>
          </cell>
        </row>
        <row r="3">
          <cell r="B3" t="str">
            <v>17</v>
          </cell>
          <cell r="D3">
            <v>139.05000000000001</v>
          </cell>
          <cell r="E3">
            <v>1641.55</v>
          </cell>
        </row>
        <row r="4">
          <cell r="B4" t="str">
            <v>18</v>
          </cell>
          <cell r="D4">
            <v>209.3</v>
          </cell>
          <cell r="E4">
            <v>1641.55</v>
          </cell>
        </row>
        <row r="5">
          <cell r="B5" t="str">
            <v>16</v>
          </cell>
          <cell r="D5">
            <v>4754.3</v>
          </cell>
          <cell r="E5">
            <v>1641.55</v>
          </cell>
        </row>
        <row r="6">
          <cell r="B6" t="str">
            <v>36</v>
          </cell>
          <cell r="C6">
            <v>1945.6</v>
          </cell>
          <cell r="E6">
            <v>2119.15</v>
          </cell>
          <cell r="F6">
            <v>4100</v>
          </cell>
        </row>
        <row r="7">
          <cell r="B7" t="str">
            <v>8</v>
          </cell>
          <cell r="C7">
            <v>95684.7</v>
          </cell>
          <cell r="E7">
            <v>1641.55</v>
          </cell>
        </row>
        <row r="8">
          <cell r="B8" t="str">
            <v>52</v>
          </cell>
          <cell r="C8">
            <v>32635.1</v>
          </cell>
          <cell r="E8">
            <v>2059.9</v>
          </cell>
        </row>
        <row r="9">
          <cell r="B9" t="str">
            <v>114</v>
          </cell>
          <cell r="E9">
            <v>2774.5</v>
          </cell>
          <cell r="F9">
            <v>2774.5</v>
          </cell>
        </row>
        <row r="10">
          <cell r="B10" t="str">
            <v>19</v>
          </cell>
          <cell r="D10">
            <v>3586.3</v>
          </cell>
          <cell r="E10">
            <v>1641.55</v>
          </cell>
        </row>
        <row r="11">
          <cell r="B11" t="str">
            <v>84</v>
          </cell>
          <cell r="D11">
            <v>1542.2</v>
          </cell>
          <cell r="E11">
            <v>1728.7</v>
          </cell>
          <cell r="F11">
            <v>1683</v>
          </cell>
        </row>
        <row r="12">
          <cell r="B12" t="str">
            <v>31</v>
          </cell>
          <cell r="C12">
            <v>4616.3999999999996</v>
          </cell>
          <cell r="E12">
            <v>2251.6</v>
          </cell>
        </row>
        <row r="13">
          <cell r="B13" t="str">
            <v>23</v>
          </cell>
          <cell r="C13">
            <v>34398.199999999997</v>
          </cell>
          <cell r="E13">
            <v>2077.3000000000002</v>
          </cell>
        </row>
        <row r="14">
          <cell r="B14" t="str">
            <v>9</v>
          </cell>
          <cell r="D14">
            <v>1217.95</v>
          </cell>
          <cell r="E14">
            <v>1641.55</v>
          </cell>
        </row>
        <row r="15">
          <cell r="B15" t="str">
            <v>119</v>
          </cell>
          <cell r="C15">
            <v>1120</v>
          </cell>
          <cell r="E15">
            <v>3285.2</v>
          </cell>
          <cell r="F15">
            <v>3125.2</v>
          </cell>
        </row>
        <row r="16">
          <cell r="B16" t="str">
            <v>14</v>
          </cell>
          <cell r="D16">
            <v>2451.75</v>
          </cell>
          <cell r="E16">
            <v>1641.55</v>
          </cell>
        </row>
        <row r="17">
          <cell r="B17" t="str">
            <v>38</v>
          </cell>
          <cell r="D17">
            <v>2522.1</v>
          </cell>
          <cell r="E17">
            <v>1815.85</v>
          </cell>
        </row>
        <row r="18">
          <cell r="B18" t="str">
            <v>86</v>
          </cell>
          <cell r="D18">
            <v>6764.07</v>
          </cell>
          <cell r="E18">
            <v>2077.3000000000002</v>
          </cell>
        </row>
        <row r="19">
          <cell r="B19" t="str">
            <v>89</v>
          </cell>
          <cell r="C19">
            <v>109880.83</v>
          </cell>
          <cell r="E19">
            <v>2251.6</v>
          </cell>
        </row>
        <row r="20">
          <cell r="B20" t="str">
            <v>6</v>
          </cell>
          <cell r="C20">
            <v>6529.7</v>
          </cell>
          <cell r="E20">
            <v>1641.55</v>
          </cell>
        </row>
        <row r="21">
          <cell r="B21" t="str">
            <v>96</v>
          </cell>
          <cell r="D21">
            <v>7227</v>
          </cell>
          <cell r="E21">
            <v>2774.5</v>
          </cell>
        </row>
        <row r="22">
          <cell r="B22" t="str">
            <v>57</v>
          </cell>
          <cell r="C22">
            <v>4256.7</v>
          </cell>
          <cell r="E22">
            <v>4240.3999999999996</v>
          </cell>
          <cell r="F22">
            <v>4300</v>
          </cell>
        </row>
        <row r="23">
          <cell r="B23" t="str">
            <v>112</v>
          </cell>
          <cell r="D23">
            <v>6231.9</v>
          </cell>
          <cell r="E23">
            <v>2077.3000000000002</v>
          </cell>
        </row>
        <row r="24">
          <cell r="B24" t="str">
            <v>128</v>
          </cell>
          <cell r="C24">
            <v>57619.75</v>
          </cell>
          <cell r="E24">
            <v>3926.65</v>
          </cell>
        </row>
        <row r="25">
          <cell r="B25" t="str">
            <v>5</v>
          </cell>
          <cell r="D25">
            <v>25.35</v>
          </cell>
          <cell r="E25">
            <v>1693.85</v>
          </cell>
          <cell r="F25">
            <v>1700</v>
          </cell>
        </row>
        <row r="26">
          <cell r="B26" t="str">
            <v>98</v>
          </cell>
          <cell r="C26">
            <v>615</v>
          </cell>
          <cell r="E26">
            <v>2774.5</v>
          </cell>
          <cell r="F26">
            <v>5000</v>
          </cell>
        </row>
        <row r="27">
          <cell r="B27" t="str">
            <v>92</v>
          </cell>
          <cell r="C27">
            <v>2545</v>
          </cell>
          <cell r="E27">
            <v>2774.5</v>
          </cell>
          <cell r="F27">
            <v>8000</v>
          </cell>
        </row>
        <row r="28">
          <cell r="B28" t="str">
            <v>68</v>
          </cell>
          <cell r="C28">
            <v>157207.79999999999</v>
          </cell>
          <cell r="E28">
            <v>2356.1999999999998</v>
          </cell>
        </row>
        <row r="29">
          <cell r="B29" t="str">
            <v>69</v>
          </cell>
          <cell r="C29">
            <v>157207.79999999999</v>
          </cell>
          <cell r="E29">
            <v>2356.1999999999998</v>
          </cell>
        </row>
        <row r="30">
          <cell r="B30" t="str">
            <v>90</v>
          </cell>
          <cell r="C30">
            <v>50795.5</v>
          </cell>
          <cell r="E30">
            <v>2774.5</v>
          </cell>
        </row>
        <row r="31">
          <cell r="B31" t="str">
            <v>49</v>
          </cell>
          <cell r="C31">
            <v>880.5</v>
          </cell>
          <cell r="E31">
            <v>1843.75</v>
          </cell>
        </row>
        <row r="32">
          <cell r="B32" t="str">
            <v>129</v>
          </cell>
          <cell r="C32">
            <v>13733.2</v>
          </cell>
          <cell r="E32">
            <v>3393.3</v>
          </cell>
        </row>
        <row r="33">
          <cell r="B33" t="str">
            <v>12</v>
          </cell>
          <cell r="C33">
            <v>1641.55</v>
          </cell>
          <cell r="E33">
            <v>1641.55</v>
          </cell>
        </row>
        <row r="34">
          <cell r="B34" t="str">
            <v>93</v>
          </cell>
          <cell r="C34">
            <v>32494</v>
          </cell>
          <cell r="E34">
            <v>2774.5</v>
          </cell>
        </row>
        <row r="35">
          <cell r="B35" t="str">
            <v>100</v>
          </cell>
          <cell r="C35">
            <v>37723</v>
          </cell>
          <cell r="E35">
            <v>2774.5</v>
          </cell>
        </row>
        <row r="36">
          <cell r="B36" t="str">
            <v>11</v>
          </cell>
          <cell r="D36">
            <v>645.29999999999995</v>
          </cell>
          <cell r="E36">
            <v>1641.55</v>
          </cell>
        </row>
        <row r="37">
          <cell r="B37" t="str">
            <v>10</v>
          </cell>
          <cell r="D37">
            <v>382.95</v>
          </cell>
          <cell r="E37">
            <v>1723.5</v>
          </cell>
          <cell r="F37">
            <v>1765</v>
          </cell>
        </row>
        <row r="38">
          <cell r="B38" t="str">
            <v>126</v>
          </cell>
          <cell r="D38">
            <v>1420.5</v>
          </cell>
          <cell r="E38">
            <v>2774.5</v>
          </cell>
        </row>
        <row r="39">
          <cell r="B39" t="str">
            <v>44</v>
          </cell>
          <cell r="E39">
            <v>1883.85</v>
          </cell>
        </row>
        <row r="40">
          <cell r="B40" t="str">
            <v>95</v>
          </cell>
          <cell r="D40">
            <v>1251</v>
          </cell>
          <cell r="E40">
            <v>2774.5</v>
          </cell>
        </row>
        <row r="41">
          <cell r="B41" t="str">
            <v>125</v>
          </cell>
          <cell r="C41">
            <v>45456.67</v>
          </cell>
          <cell r="E41">
            <v>2774.5</v>
          </cell>
        </row>
        <row r="42">
          <cell r="B42" t="str">
            <v>34</v>
          </cell>
          <cell r="C42">
            <v>853.15</v>
          </cell>
          <cell r="E42">
            <v>1821.1</v>
          </cell>
        </row>
        <row r="43">
          <cell r="B43" t="str">
            <v>135</v>
          </cell>
          <cell r="D43">
            <v>2774.5</v>
          </cell>
          <cell r="E43">
            <v>2774.5</v>
          </cell>
        </row>
        <row r="44">
          <cell r="B44" t="str">
            <v>130</v>
          </cell>
          <cell r="C44">
            <v>2073.75</v>
          </cell>
          <cell r="E44">
            <v>3281.75</v>
          </cell>
        </row>
        <row r="45">
          <cell r="B45" t="str">
            <v>104</v>
          </cell>
          <cell r="D45">
            <v>8394.4500000000007</v>
          </cell>
          <cell r="E45">
            <v>3103.95</v>
          </cell>
        </row>
        <row r="46">
          <cell r="B46" t="str">
            <v>83</v>
          </cell>
          <cell r="C46">
            <v>33435.800000000003</v>
          </cell>
          <cell r="E46">
            <v>1728.7</v>
          </cell>
        </row>
        <row r="47">
          <cell r="B47" t="str">
            <v>3</v>
          </cell>
          <cell r="C47">
            <v>1752.05</v>
          </cell>
          <cell r="E47">
            <v>1730.45</v>
          </cell>
        </row>
        <row r="48">
          <cell r="B48" t="str">
            <v>50</v>
          </cell>
          <cell r="C48">
            <v>8473.65</v>
          </cell>
          <cell r="E48">
            <v>1761.85</v>
          </cell>
          <cell r="F48">
            <v>13000</v>
          </cell>
        </row>
        <row r="49">
          <cell r="B49" t="str">
            <v>134</v>
          </cell>
          <cell r="C49">
            <v>6049</v>
          </cell>
          <cell r="E49">
            <v>2774.5</v>
          </cell>
          <cell r="F49">
            <v>3000</v>
          </cell>
        </row>
        <row r="50">
          <cell r="B50" t="str">
            <v>115</v>
          </cell>
          <cell r="E50">
            <v>3649.55</v>
          </cell>
          <cell r="F50">
            <v>3649.55</v>
          </cell>
        </row>
        <row r="51">
          <cell r="B51" t="str">
            <v>116</v>
          </cell>
          <cell r="E51">
            <v>2499.15</v>
          </cell>
          <cell r="F51">
            <v>2499.15</v>
          </cell>
        </row>
        <row r="52">
          <cell r="B52" t="str">
            <v>117</v>
          </cell>
          <cell r="E52">
            <v>3262.55</v>
          </cell>
          <cell r="F52">
            <v>3262.55</v>
          </cell>
        </row>
        <row r="53">
          <cell r="B53" t="str">
            <v>118</v>
          </cell>
          <cell r="E53">
            <v>3025.5</v>
          </cell>
          <cell r="F53">
            <v>3025.5</v>
          </cell>
        </row>
        <row r="54">
          <cell r="B54" t="str">
            <v>133</v>
          </cell>
          <cell r="D54">
            <v>321.25</v>
          </cell>
          <cell r="E54">
            <v>2774.5</v>
          </cell>
        </row>
        <row r="55">
          <cell r="B55" t="str">
            <v>107</v>
          </cell>
          <cell r="D55">
            <v>1939</v>
          </cell>
          <cell r="E55">
            <v>3219</v>
          </cell>
        </row>
        <row r="56">
          <cell r="B56" t="str">
            <v>108</v>
          </cell>
          <cell r="C56">
            <v>1120</v>
          </cell>
          <cell r="E56">
            <v>3219</v>
          </cell>
          <cell r="F56">
            <v>3059</v>
          </cell>
        </row>
        <row r="57">
          <cell r="B57" t="str">
            <v>76</v>
          </cell>
          <cell r="D57">
            <v>2504.6999999999998</v>
          </cell>
          <cell r="E57">
            <v>2356.1999999999998</v>
          </cell>
          <cell r="F57">
            <v>2250</v>
          </cell>
        </row>
        <row r="58">
          <cell r="B58" t="str">
            <v>77</v>
          </cell>
          <cell r="D58">
            <v>2504.6999999999998</v>
          </cell>
          <cell r="E58">
            <v>2356.1999999999998</v>
          </cell>
          <cell r="F58">
            <v>2250</v>
          </cell>
        </row>
        <row r="59">
          <cell r="B59" t="str">
            <v>21</v>
          </cell>
          <cell r="D59">
            <v>1291.8</v>
          </cell>
          <cell r="E59">
            <v>2077.3000000000002</v>
          </cell>
          <cell r="F59">
            <v>2000</v>
          </cell>
        </row>
        <row r="60">
          <cell r="B60" t="str">
            <v>75</v>
          </cell>
          <cell r="D60">
            <v>3020.2</v>
          </cell>
          <cell r="E60">
            <v>2356.1999999999998</v>
          </cell>
          <cell r="F60">
            <v>2200</v>
          </cell>
        </row>
        <row r="61">
          <cell r="B61" t="str">
            <v>82</v>
          </cell>
          <cell r="D61">
            <v>3042.2</v>
          </cell>
          <cell r="E61">
            <v>1728.7</v>
          </cell>
          <cell r="F61">
            <v>5000</v>
          </cell>
        </row>
        <row r="62">
          <cell r="B62" t="str">
            <v>132</v>
          </cell>
          <cell r="C62">
            <v>2144</v>
          </cell>
          <cell r="E62">
            <v>2774.5</v>
          </cell>
        </row>
        <row r="63">
          <cell r="B63" t="str">
            <v>74</v>
          </cell>
          <cell r="D63">
            <v>5651.82</v>
          </cell>
          <cell r="E63">
            <v>2539.1999999999998</v>
          </cell>
        </row>
        <row r="64">
          <cell r="B64" t="str">
            <v>51</v>
          </cell>
          <cell r="D64">
            <v>1179.45</v>
          </cell>
          <cell r="E64">
            <v>1852.45</v>
          </cell>
          <cell r="F64">
            <v>2000</v>
          </cell>
        </row>
        <row r="65">
          <cell r="B65" t="str">
            <v>2</v>
          </cell>
          <cell r="C65">
            <v>0.4</v>
          </cell>
          <cell r="E65">
            <v>1693.85</v>
          </cell>
        </row>
        <row r="66">
          <cell r="B66" t="str">
            <v>67</v>
          </cell>
          <cell r="D66">
            <v>4515.7</v>
          </cell>
          <cell r="E66">
            <v>2298.6999999999998</v>
          </cell>
        </row>
        <row r="67">
          <cell r="B67" t="str">
            <v>65</v>
          </cell>
          <cell r="C67">
            <v>12007.5</v>
          </cell>
          <cell r="E67">
            <v>2401.5</v>
          </cell>
        </row>
        <row r="68">
          <cell r="B68" t="str">
            <v>61</v>
          </cell>
          <cell r="D68">
            <v>3838.25</v>
          </cell>
          <cell r="E68">
            <v>2588</v>
          </cell>
        </row>
        <row r="69">
          <cell r="B69" t="str">
            <v>122</v>
          </cell>
          <cell r="D69">
            <v>3755</v>
          </cell>
          <cell r="E69">
            <v>2936.6</v>
          </cell>
        </row>
        <row r="70">
          <cell r="B70" t="str">
            <v>47</v>
          </cell>
          <cell r="E70">
            <v>1899.55</v>
          </cell>
          <cell r="F70">
            <v>5698.65</v>
          </cell>
        </row>
        <row r="71">
          <cell r="B71" t="str">
            <v>48</v>
          </cell>
          <cell r="E71">
            <v>1852.45</v>
          </cell>
          <cell r="F71">
            <v>5557.35</v>
          </cell>
        </row>
        <row r="72">
          <cell r="B72" t="str">
            <v>39</v>
          </cell>
          <cell r="C72">
            <v>7204.65</v>
          </cell>
          <cell r="E72">
            <v>1815.85</v>
          </cell>
          <cell r="F72">
            <v>9000</v>
          </cell>
        </row>
        <row r="73">
          <cell r="B73" t="str">
            <v>54</v>
          </cell>
          <cell r="C73">
            <v>26064.04</v>
          </cell>
          <cell r="E73">
            <v>2004.1</v>
          </cell>
        </row>
        <row r="74">
          <cell r="B74" t="str">
            <v>35</v>
          </cell>
          <cell r="D74">
            <v>779.35</v>
          </cell>
          <cell r="E74">
            <v>1824.6</v>
          </cell>
        </row>
        <row r="75">
          <cell r="B75" t="str">
            <v>45</v>
          </cell>
          <cell r="C75">
            <v>28722.9</v>
          </cell>
          <cell r="E75">
            <v>1815.85</v>
          </cell>
        </row>
        <row r="76">
          <cell r="B76" t="str">
            <v>81</v>
          </cell>
          <cell r="C76">
            <v>32468.799999999999</v>
          </cell>
          <cell r="E76">
            <v>1728.7</v>
          </cell>
        </row>
        <row r="77">
          <cell r="B77" t="str">
            <v>127</v>
          </cell>
          <cell r="D77">
            <v>2263.85</v>
          </cell>
          <cell r="E77">
            <v>3069.1</v>
          </cell>
        </row>
        <row r="78">
          <cell r="B78" t="str">
            <v>110</v>
          </cell>
          <cell r="D78">
            <v>2854.4</v>
          </cell>
          <cell r="E78">
            <v>2086.0500000000002</v>
          </cell>
          <cell r="F78">
            <v>5800</v>
          </cell>
        </row>
        <row r="79">
          <cell r="B79" t="str">
            <v>103</v>
          </cell>
          <cell r="D79">
            <v>10083.299999999999</v>
          </cell>
          <cell r="E79">
            <v>3077.8</v>
          </cell>
        </row>
        <row r="80">
          <cell r="B80" t="str">
            <v>42</v>
          </cell>
          <cell r="C80">
            <v>1815.85</v>
          </cell>
          <cell r="E80">
            <v>1815.85</v>
          </cell>
          <cell r="F80">
            <v>3631.7</v>
          </cell>
        </row>
        <row r="81">
          <cell r="B81" t="str">
            <v>94</v>
          </cell>
          <cell r="C81">
            <v>13750.5</v>
          </cell>
          <cell r="E81">
            <v>2774.5</v>
          </cell>
          <cell r="F81">
            <v>17900</v>
          </cell>
        </row>
        <row r="82">
          <cell r="B82" t="str">
            <v>102</v>
          </cell>
          <cell r="D82">
            <v>827.8</v>
          </cell>
          <cell r="E82">
            <v>3395.05</v>
          </cell>
        </row>
        <row r="83">
          <cell r="B83" t="str">
            <v>85</v>
          </cell>
          <cell r="C83">
            <v>12654.05</v>
          </cell>
          <cell r="E83">
            <v>1915.2</v>
          </cell>
        </row>
        <row r="84">
          <cell r="B84" t="str">
            <v>58</v>
          </cell>
          <cell r="C84">
            <v>42395</v>
          </cell>
          <cell r="E84">
            <v>2223.75</v>
          </cell>
        </row>
        <row r="85">
          <cell r="B85" t="str">
            <v>87</v>
          </cell>
          <cell r="C85">
            <v>0.1</v>
          </cell>
          <cell r="E85">
            <v>2077.3000000000002</v>
          </cell>
        </row>
        <row r="86">
          <cell r="B86" t="str">
            <v>72</v>
          </cell>
          <cell r="C86">
            <v>4093</v>
          </cell>
          <cell r="E86">
            <v>2358.1999999999998</v>
          </cell>
        </row>
        <row r="87">
          <cell r="B87" t="str">
            <v>120</v>
          </cell>
          <cell r="D87">
            <v>13654.35</v>
          </cell>
          <cell r="E87">
            <v>3246.85</v>
          </cell>
        </row>
        <row r="88">
          <cell r="B88" t="str">
            <v>66</v>
          </cell>
          <cell r="D88">
            <v>72.55</v>
          </cell>
          <cell r="E88">
            <v>2363.15</v>
          </cell>
        </row>
        <row r="89">
          <cell r="B89" t="str">
            <v>70</v>
          </cell>
          <cell r="C89">
            <v>20885.8</v>
          </cell>
          <cell r="E89">
            <v>2356.1999999999998</v>
          </cell>
        </row>
        <row r="90">
          <cell r="B90" t="str">
            <v>78</v>
          </cell>
          <cell r="C90">
            <v>8438.2000000000007</v>
          </cell>
          <cell r="E90">
            <v>2356.1999999999998</v>
          </cell>
        </row>
        <row r="91">
          <cell r="B91" t="str">
            <v>55</v>
          </cell>
          <cell r="D91">
            <v>1.05</v>
          </cell>
          <cell r="E91">
            <v>2141.8000000000002</v>
          </cell>
          <cell r="F91">
            <v>2200</v>
          </cell>
        </row>
        <row r="92">
          <cell r="B92" t="str">
            <v>79</v>
          </cell>
          <cell r="D92">
            <v>19398.599999999999</v>
          </cell>
          <cell r="E92">
            <v>2356.1999999999998</v>
          </cell>
        </row>
        <row r="93">
          <cell r="B93" t="str">
            <v>32</v>
          </cell>
          <cell r="D93">
            <v>4000</v>
          </cell>
          <cell r="E93">
            <v>2138.35</v>
          </cell>
        </row>
        <row r="94">
          <cell r="B94" t="str">
            <v>33</v>
          </cell>
          <cell r="D94">
            <v>4000</v>
          </cell>
          <cell r="E94">
            <v>1819.35</v>
          </cell>
        </row>
        <row r="95">
          <cell r="B95" t="str">
            <v>64</v>
          </cell>
          <cell r="E95">
            <v>2161</v>
          </cell>
          <cell r="F95">
            <v>2161</v>
          </cell>
        </row>
        <row r="96">
          <cell r="B96" t="str">
            <v>97</v>
          </cell>
          <cell r="C96">
            <v>6318</v>
          </cell>
          <cell r="E96">
            <v>2774.5</v>
          </cell>
          <cell r="F96">
            <v>8750</v>
          </cell>
        </row>
        <row r="97">
          <cell r="B97" t="str">
            <v>13</v>
          </cell>
          <cell r="C97">
            <v>11343.3</v>
          </cell>
          <cell r="E97">
            <v>1641.55</v>
          </cell>
        </row>
        <row r="98">
          <cell r="B98" t="str">
            <v>20</v>
          </cell>
          <cell r="D98">
            <v>183.25</v>
          </cell>
          <cell r="E98">
            <v>1608.45</v>
          </cell>
        </row>
        <row r="99">
          <cell r="B99" t="str">
            <v>63</v>
          </cell>
          <cell r="C99">
            <v>151</v>
          </cell>
          <cell r="E99">
            <v>2161</v>
          </cell>
        </row>
        <row r="100">
          <cell r="B100" t="str">
            <v>88</v>
          </cell>
          <cell r="C100">
            <v>219.4</v>
          </cell>
          <cell r="E100">
            <v>2251.6</v>
          </cell>
          <cell r="F100">
            <v>2252</v>
          </cell>
        </row>
        <row r="101">
          <cell r="B101" t="str">
            <v>22</v>
          </cell>
          <cell r="C101">
            <v>34458.199999999997</v>
          </cell>
          <cell r="E101">
            <v>2077.3000000000002</v>
          </cell>
        </row>
        <row r="102">
          <cell r="B102" t="str">
            <v>62</v>
          </cell>
          <cell r="C102">
            <v>16435.849999999999</v>
          </cell>
          <cell r="E102">
            <v>2176.65</v>
          </cell>
        </row>
        <row r="103">
          <cell r="B103" t="str">
            <v>43</v>
          </cell>
          <cell r="C103">
            <v>1815.85</v>
          </cell>
          <cell r="E103">
            <v>1815.85</v>
          </cell>
          <cell r="F103">
            <v>3631.7</v>
          </cell>
        </row>
        <row r="104">
          <cell r="B104" t="str">
            <v>40</v>
          </cell>
          <cell r="D104">
            <v>60.9</v>
          </cell>
          <cell r="E104">
            <v>3391.55</v>
          </cell>
          <cell r="F104">
            <v>3392</v>
          </cell>
        </row>
        <row r="105">
          <cell r="B105" t="str">
            <v>73</v>
          </cell>
          <cell r="D105">
            <v>11.2</v>
          </cell>
          <cell r="E105">
            <v>2237.6999999999998</v>
          </cell>
          <cell r="F105">
            <v>2300</v>
          </cell>
        </row>
        <row r="106">
          <cell r="B106" t="str">
            <v>91</v>
          </cell>
          <cell r="D106">
            <v>3493.76</v>
          </cell>
          <cell r="E106">
            <v>2774.5</v>
          </cell>
          <cell r="F106">
            <v>10440</v>
          </cell>
        </row>
        <row r="107">
          <cell r="B107" t="str">
            <v>80</v>
          </cell>
          <cell r="C107">
            <v>7707.4</v>
          </cell>
          <cell r="E107">
            <v>2321.35</v>
          </cell>
        </row>
        <row r="108">
          <cell r="B108" t="str">
            <v>109</v>
          </cell>
          <cell r="D108">
            <v>3205.1</v>
          </cell>
          <cell r="E108">
            <v>2082.5500000000002</v>
          </cell>
        </row>
        <row r="109">
          <cell r="B109" t="str">
            <v>121</v>
          </cell>
          <cell r="D109">
            <v>9069.44</v>
          </cell>
          <cell r="E109">
            <v>3025.5</v>
          </cell>
        </row>
        <row r="110">
          <cell r="B110" t="str">
            <v>106</v>
          </cell>
          <cell r="C110">
            <v>103398.25</v>
          </cell>
          <cell r="E110">
            <v>3219</v>
          </cell>
        </row>
        <row r="111">
          <cell r="B111" t="str">
            <v>99</v>
          </cell>
          <cell r="E111">
            <v>2774.5</v>
          </cell>
        </row>
        <row r="112">
          <cell r="B112" t="str">
            <v>37</v>
          </cell>
          <cell r="D112">
            <v>3062.1</v>
          </cell>
          <cell r="E112">
            <v>1815.85</v>
          </cell>
        </row>
        <row r="113">
          <cell r="B113" t="str">
            <v>28</v>
          </cell>
          <cell r="D113">
            <v>1689.2</v>
          </cell>
          <cell r="E113">
            <v>2251.6</v>
          </cell>
          <cell r="F113">
            <v>10000</v>
          </cell>
        </row>
        <row r="114">
          <cell r="B114" t="str">
            <v>25</v>
          </cell>
          <cell r="C114">
            <v>5370.1</v>
          </cell>
          <cell r="E114">
            <v>5911.9</v>
          </cell>
          <cell r="F114">
            <v>20000</v>
          </cell>
        </row>
        <row r="115">
          <cell r="B115" t="str">
            <v>46</v>
          </cell>
          <cell r="C115">
            <v>15842.45</v>
          </cell>
          <cell r="E115">
            <v>1815.85</v>
          </cell>
          <cell r="F115">
            <v>18909</v>
          </cell>
        </row>
        <row r="116">
          <cell r="B116" t="str">
            <v>15</v>
          </cell>
          <cell r="C116">
            <v>626.20000000000005</v>
          </cell>
          <cell r="E116">
            <v>1641.55</v>
          </cell>
        </row>
        <row r="117">
          <cell r="B117" t="str">
            <v>105</v>
          </cell>
          <cell r="C117">
            <v>16162.25</v>
          </cell>
          <cell r="E117">
            <v>3168.45</v>
          </cell>
        </row>
        <row r="118">
          <cell r="B118" t="str">
            <v>7</v>
          </cell>
          <cell r="D118">
            <v>4045.35</v>
          </cell>
          <cell r="E118">
            <v>1641.55</v>
          </cell>
        </row>
        <row r="119">
          <cell r="B119" t="str">
            <v>1</v>
          </cell>
          <cell r="C119">
            <v>16476.2</v>
          </cell>
          <cell r="E119">
            <v>1693.85</v>
          </cell>
        </row>
        <row r="120">
          <cell r="B120" t="str">
            <v>53</v>
          </cell>
          <cell r="D120">
            <v>3874.75</v>
          </cell>
          <cell r="E120">
            <v>2096.5</v>
          </cell>
        </row>
        <row r="121">
          <cell r="B121" t="str">
            <v>101</v>
          </cell>
          <cell r="E121">
            <v>2779.75</v>
          </cell>
          <cell r="F121">
            <v>2779.75</v>
          </cell>
        </row>
        <row r="122">
          <cell r="B122" t="str">
            <v>71</v>
          </cell>
          <cell r="E122">
            <v>2356.1999999999998</v>
          </cell>
        </row>
        <row r="123">
          <cell r="B123" t="str">
            <v>111</v>
          </cell>
          <cell r="C123">
            <v>120.3</v>
          </cell>
          <cell r="E123">
            <v>2044.2</v>
          </cell>
          <cell r="F123">
            <v>3960</v>
          </cell>
        </row>
        <row r="124">
          <cell r="B124" t="str">
            <v>56</v>
          </cell>
          <cell r="D124">
            <v>4724.75</v>
          </cell>
          <cell r="E124">
            <v>2096.5</v>
          </cell>
          <cell r="F124">
            <v>5000</v>
          </cell>
        </row>
        <row r="125">
          <cell r="B125" t="str">
            <v>113</v>
          </cell>
          <cell r="C125">
            <v>118389.55</v>
          </cell>
          <cell r="E125">
            <v>2044.2</v>
          </cell>
        </row>
        <row r="126">
          <cell r="B126" t="str">
            <v>27</v>
          </cell>
          <cell r="E126">
            <v>2251.6</v>
          </cell>
          <cell r="F126">
            <v>2251.6</v>
          </cell>
        </row>
        <row r="127">
          <cell r="B127" t="str">
            <v>4</v>
          </cell>
          <cell r="C127">
            <v>1411.9</v>
          </cell>
          <cell r="E127">
            <v>1693.85</v>
          </cell>
          <cell r="F127">
            <v>1534.5</v>
          </cell>
        </row>
        <row r="128">
          <cell r="B128" t="str">
            <v>131</v>
          </cell>
          <cell r="C128">
            <v>16517</v>
          </cell>
          <cell r="E128">
            <v>2774.5</v>
          </cell>
        </row>
        <row r="129">
          <cell r="B129" t="str">
            <v>123</v>
          </cell>
          <cell r="D129">
            <v>9253.5</v>
          </cell>
          <cell r="E129">
            <v>3405.5</v>
          </cell>
        </row>
        <row r="130">
          <cell r="B130" t="str">
            <v>29</v>
          </cell>
          <cell r="C130">
            <v>107496.25</v>
          </cell>
          <cell r="E130">
            <v>2354.4499999999998</v>
          </cell>
          <cell r="F130">
            <v>10000</v>
          </cell>
        </row>
        <row r="131">
          <cell r="B131" t="str">
            <v>60</v>
          </cell>
          <cell r="D131">
            <v>4708.8999999999996</v>
          </cell>
          <cell r="E131">
            <v>2303.9</v>
          </cell>
        </row>
      </sheetData>
      <sheetData sheetId="5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21894.75</v>
          </cell>
          <cell r="E2">
            <v>2532.33</v>
          </cell>
        </row>
        <row r="3">
          <cell r="B3" t="str">
            <v>17</v>
          </cell>
          <cell r="C3">
            <v>1502.5</v>
          </cell>
          <cell r="E3">
            <v>2209.27</v>
          </cell>
          <cell r="F3">
            <v>1980</v>
          </cell>
        </row>
        <row r="4">
          <cell r="B4" t="str">
            <v>18</v>
          </cell>
          <cell r="C4">
            <v>1432.25</v>
          </cell>
          <cell r="E4">
            <v>2209.27</v>
          </cell>
          <cell r="F4">
            <v>1584</v>
          </cell>
        </row>
        <row r="5">
          <cell r="B5" t="str">
            <v>16</v>
          </cell>
          <cell r="D5">
            <v>3112.75</v>
          </cell>
          <cell r="E5">
            <v>2209.27</v>
          </cell>
        </row>
        <row r="6">
          <cell r="B6" t="str">
            <v>36</v>
          </cell>
          <cell r="D6">
            <v>35.25</v>
          </cell>
          <cell r="E6">
            <v>2869.85</v>
          </cell>
        </row>
        <row r="7">
          <cell r="B7" t="str">
            <v>8</v>
          </cell>
          <cell r="C7">
            <v>97326.25</v>
          </cell>
          <cell r="E7">
            <v>2209.27</v>
          </cell>
        </row>
        <row r="8">
          <cell r="B8" t="str">
            <v>52</v>
          </cell>
          <cell r="C8">
            <v>34695</v>
          </cell>
          <cell r="E8">
            <v>2787.88</v>
          </cell>
        </row>
        <row r="9">
          <cell r="B9" t="str">
            <v>114</v>
          </cell>
          <cell r="E9">
            <v>3776.35</v>
          </cell>
          <cell r="F9">
            <v>3776.35</v>
          </cell>
        </row>
        <row r="10">
          <cell r="B10" t="str">
            <v>19</v>
          </cell>
          <cell r="D10">
            <v>1944.75</v>
          </cell>
          <cell r="E10">
            <v>2209.27</v>
          </cell>
        </row>
        <row r="11">
          <cell r="B11" t="str">
            <v>84</v>
          </cell>
          <cell r="D11">
            <v>1496.5</v>
          </cell>
          <cell r="E11">
            <v>2329.81</v>
          </cell>
          <cell r="F11">
            <v>5000</v>
          </cell>
        </row>
        <row r="12">
          <cell r="B12" t="str">
            <v>31</v>
          </cell>
          <cell r="C12">
            <v>6868</v>
          </cell>
          <cell r="E12">
            <v>3053.08</v>
          </cell>
        </row>
        <row r="13">
          <cell r="B13" t="str">
            <v>23</v>
          </cell>
          <cell r="C13">
            <v>36475.5</v>
          </cell>
          <cell r="E13">
            <v>2811.99</v>
          </cell>
          <cell r="F13">
            <v>5000</v>
          </cell>
        </row>
        <row r="14">
          <cell r="B14" t="str">
            <v>9</v>
          </cell>
          <cell r="C14">
            <v>423.6</v>
          </cell>
          <cell r="E14">
            <v>2209.27</v>
          </cell>
          <cell r="F14">
            <v>2632</v>
          </cell>
        </row>
        <row r="15">
          <cell r="B15" t="str">
            <v>119</v>
          </cell>
          <cell r="C15">
            <v>1280</v>
          </cell>
          <cell r="E15">
            <v>4482.74</v>
          </cell>
          <cell r="F15">
            <v>3125.2</v>
          </cell>
        </row>
        <row r="16">
          <cell r="B16" t="str">
            <v>14</v>
          </cell>
          <cell r="D16">
            <v>810.2</v>
          </cell>
          <cell r="E16">
            <v>2209.27</v>
          </cell>
        </row>
        <row r="17">
          <cell r="B17" t="str">
            <v>38</v>
          </cell>
          <cell r="D17">
            <v>706.25</v>
          </cell>
          <cell r="E17">
            <v>2450.36</v>
          </cell>
        </row>
        <row r="18">
          <cell r="B18" t="str">
            <v>86</v>
          </cell>
          <cell r="D18">
            <v>4686.7700000000004</v>
          </cell>
          <cell r="E18">
            <v>2811.99</v>
          </cell>
        </row>
        <row r="19">
          <cell r="B19" t="str">
            <v>89</v>
          </cell>
          <cell r="C19">
            <v>112132.43</v>
          </cell>
          <cell r="E19">
            <v>3053.08</v>
          </cell>
        </row>
        <row r="20">
          <cell r="B20" t="str">
            <v>6</v>
          </cell>
          <cell r="C20">
            <v>8171.25</v>
          </cell>
          <cell r="E20">
            <v>2209.27</v>
          </cell>
        </row>
        <row r="21">
          <cell r="B21" t="str">
            <v>96</v>
          </cell>
          <cell r="D21">
            <v>4452.5</v>
          </cell>
          <cell r="E21">
            <v>3776.35</v>
          </cell>
        </row>
        <row r="22">
          <cell r="B22" t="str">
            <v>57</v>
          </cell>
          <cell r="C22">
            <v>4197.1000000000004</v>
          </cell>
          <cell r="E22">
            <v>5803.92</v>
          </cell>
          <cell r="F22">
            <v>4350</v>
          </cell>
        </row>
        <row r="23">
          <cell r="B23" t="str">
            <v>112</v>
          </cell>
          <cell r="D23">
            <v>4154.6000000000004</v>
          </cell>
          <cell r="E23">
            <v>2811.09</v>
          </cell>
        </row>
        <row r="24">
          <cell r="B24" t="str">
            <v>128</v>
          </cell>
          <cell r="C24">
            <v>61546.400000000001</v>
          </cell>
          <cell r="E24">
            <v>5369.95</v>
          </cell>
        </row>
        <row r="25">
          <cell r="B25" t="str">
            <v>5</v>
          </cell>
          <cell r="D25">
            <v>31.5</v>
          </cell>
          <cell r="E25">
            <v>2281.59</v>
          </cell>
          <cell r="F25">
            <v>1600</v>
          </cell>
        </row>
        <row r="26">
          <cell r="B26" t="str">
            <v>98</v>
          </cell>
          <cell r="D26">
            <v>1610.5</v>
          </cell>
          <cell r="E26">
            <v>3776.35</v>
          </cell>
        </row>
        <row r="27">
          <cell r="B27" t="str">
            <v>92</v>
          </cell>
          <cell r="D27">
            <v>2680.5</v>
          </cell>
          <cell r="E27">
            <v>3776.35</v>
          </cell>
        </row>
        <row r="28">
          <cell r="B28" t="str">
            <v>68</v>
          </cell>
          <cell r="C28">
            <v>159564</v>
          </cell>
          <cell r="E28">
            <v>3197.73</v>
          </cell>
        </row>
        <row r="29">
          <cell r="B29" t="str">
            <v>69</v>
          </cell>
          <cell r="C29">
            <v>159564</v>
          </cell>
          <cell r="E29">
            <v>3197.73</v>
          </cell>
        </row>
        <row r="30">
          <cell r="B30" t="str">
            <v>90</v>
          </cell>
          <cell r="C30">
            <v>53570</v>
          </cell>
          <cell r="E30">
            <v>3776.35</v>
          </cell>
        </row>
        <row r="31">
          <cell r="B31" t="str">
            <v>49</v>
          </cell>
          <cell r="C31">
            <v>2724.25</v>
          </cell>
          <cell r="E31">
            <v>2488.9299999999998</v>
          </cell>
          <cell r="F31">
            <v>5000</v>
          </cell>
        </row>
        <row r="32">
          <cell r="B32" t="str">
            <v>129</v>
          </cell>
          <cell r="C32">
            <v>17126.5</v>
          </cell>
          <cell r="E32">
            <v>4632.22</v>
          </cell>
        </row>
        <row r="33">
          <cell r="B33" t="str">
            <v>12</v>
          </cell>
          <cell r="C33">
            <v>3283.1</v>
          </cell>
          <cell r="E33">
            <v>2209.27</v>
          </cell>
          <cell r="F33">
            <v>5000</v>
          </cell>
        </row>
        <row r="34">
          <cell r="B34" t="str">
            <v>93</v>
          </cell>
          <cell r="C34">
            <v>35268.5</v>
          </cell>
          <cell r="E34">
            <v>3776.35</v>
          </cell>
        </row>
        <row r="35">
          <cell r="B35" t="str">
            <v>100</v>
          </cell>
          <cell r="C35">
            <v>40497.5</v>
          </cell>
          <cell r="E35">
            <v>3776.35</v>
          </cell>
        </row>
        <row r="36">
          <cell r="B36" t="str">
            <v>11</v>
          </cell>
          <cell r="C36">
            <v>996.25</v>
          </cell>
          <cell r="E36">
            <v>2209.27</v>
          </cell>
          <cell r="F36">
            <v>10000</v>
          </cell>
        </row>
        <row r="37">
          <cell r="B37" t="str">
            <v>10</v>
          </cell>
          <cell r="D37">
            <v>424.45</v>
          </cell>
          <cell r="E37">
            <v>2322.58</v>
          </cell>
          <cell r="F37">
            <v>1898</v>
          </cell>
        </row>
        <row r="38">
          <cell r="B38" t="str">
            <v>126</v>
          </cell>
          <cell r="C38">
            <v>1354</v>
          </cell>
          <cell r="E38">
            <v>3776.35</v>
          </cell>
        </row>
        <row r="39">
          <cell r="B39" t="str">
            <v>44</v>
          </cell>
          <cell r="C39">
            <v>1883.85</v>
          </cell>
          <cell r="E39">
            <v>2544.38</v>
          </cell>
          <cell r="F39">
            <v>1883.85</v>
          </cell>
        </row>
        <row r="40">
          <cell r="B40" t="str">
            <v>95</v>
          </cell>
          <cell r="C40">
            <v>1523.5</v>
          </cell>
          <cell r="E40">
            <v>3776.35</v>
          </cell>
          <cell r="F40">
            <v>5000</v>
          </cell>
        </row>
        <row r="41">
          <cell r="B41" t="str">
            <v>125</v>
          </cell>
          <cell r="C41">
            <v>48231.17</v>
          </cell>
          <cell r="E41">
            <v>3776.35</v>
          </cell>
        </row>
        <row r="42">
          <cell r="B42" t="str">
            <v>34</v>
          </cell>
          <cell r="C42">
            <v>2674.25</v>
          </cell>
          <cell r="E42">
            <v>2457.59</v>
          </cell>
        </row>
        <row r="43">
          <cell r="B43" t="str">
            <v>135</v>
          </cell>
          <cell r="E43">
            <v>3776.35</v>
          </cell>
        </row>
        <row r="44">
          <cell r="B44" t="str">
            <v>130</v>
          </cell>
          <cell r="C44">
            <v>5355.5</v>
          </cell>
          <cell r="E44">
            <v>4477.92</v>
          </cell>
          <cell r="F44">
            <v>10000</v>
          </cell>
        </row>
        <row r="45">
          <cell r="B45" t="str">
            <v>104</v>
          </cell>
          <cell r="D45">
            <v>5290.5</v>
          </cell>
          <cell r="E45">
            <v>4232.01</v>
          </cell>
        </row>
        <row r="46">
          <cell r="B46" t="str">
            <v>83</v>
          </cell>
          <cell r="C46">
            <v>35164.5</v>
          </cell>
          <cell r="E46">
            <v>2329.81</v>
          </cell>
        </row>
        <row r="47">
          <cell r="B47" t="str">
            <v>3</v>
          </cell>
          <cell r="C47">
            <v>3482.5</v>
          </cell>
          <cell r="E47">
            <v>2332.2199999999998</v>
          </cell>
        </row>
        <row r="48">
          <cell r="B48" t="str">
            <v>50</v>
          </cell>
          <cell r="D48">
            <v>2764.5</v>
          </cell>
          <cell r="E48">
            <v>2375.62</v>
          </cell>
        </row>
        <row r="49">
          <cell r="B49" t="str">
            <v>134</v>
          </cell>
          <cell r="C49">
            <v>5823.5</v>
          </cell>
          <cell r="E49">
            <v>3776.35</v>
          </cell>
        </row>
        <row r="50">
          <cell r="B50" t="str">
            <v>115</v>
          </cell>
          <cell r="E50">
            <v>4986.63</v>
          </cell>
          <cell r="F50">
            <v>4986.63</v>
          </cell>
        </row>
        <row r="51">
          <cell r="B51" t="str">
            <v>116</v>
          </cell>
          <cell r="E51">
            <v>3395.43</v>
          </cell>
          <cell r="F51">
            <v>3395.43</v>
          </cell>
        </row>
        <row r="52">
          <cell r="B52" t="str">
            <v>117</v>
          </cell>
          <cell r="E52">
            <v>4451.3999999999996</v>
          </cell>
          <cell r="F52">
            <v>4451.3999999999996</v>
          </cell>
        </row>
        <row r="53">
          <cell r="B53" t="str">
            <v>118</v>
          </cell>
          <cell r="E53">
            <v>4123.5200000000004</v>
          </cell>
          <cell r="F53">
            <v>4123.5200000000004</v>
          </cell>
        </row>
        <row r="54">
          <cell r="B54" t="str">
            <v>133</v>
          </cell>
          <cell r="C54">
            <v>2453.25</v>
          </cell>
          <cell r="E54">
            <v>3776.35</v>
          </cell>
        </row>
        <row r="55">
          <cell r="B55" t="str">
            <v>107</v>
          </cell>
          <cell r="C55">
            <v>1280</v>
          </cell>
          <cell r="E55">
            <v>4391.13</v>
          </cell>
          <cell r="F55">
            <v>3059</v>
          </cell>
        </row>
        <row r="56">
          <cell r="B56" t="str">
            <v>108</v>
          </cell>
          <cell r="C56">
            <v>1280</v>
          </cell>
          <cell r="E56">
            <v>4391.13</v>
          </cell>
        </row>
        <row r="57">
          <cell r="B57" t="str">
            <v>76</v>
          </cell>
          <cell r="D57">
            <v>2398.5</v>
          </cell>
          <cell r="E57">
            <v>3197.73</v>
          </cell>
          <cell r="F57">
            <v>800</v>
          </cell>
        </row>
        <row r="58">
          <cell r="B58" t="str">
            <v>77</v>
          </cell>
          <cell r="D58">
            <v>2398.5</v>
          </cell>
          <cell r="E58">
            <v>3197.73</v>
          </cell>
          <cell r="F58">
            <v>850</v>
          </cell>
        </row>
        <row r="59">
          <cell r="B59" t="str">
            <v>21</v>
          </cell>
          <cell r="D59">
            <v>1214.5</v>
          </cell>
          <cell r="E59">
            <v>2811.99</v>
          </cell>
          <cell r="F59">
            <v>3437.5</v>
          </cell>
        </row>
        <row r="60">
          <cell r="B60" t="str">
            <v>75</v>
          </cell>
          <cell r="D60">
            <v>2864</v>
          </cell>
          <cell r="E60">
            <v>3197.73</v>
          </cell>
          <cell r="F60">
            <v>2200</v>
          </cell>
        </row>
        <row r="61">
          <cell r="B61" t="str">
            <v>82</v>
          </cell>
          <cell r="D61">
            <v>6313.5</v>
          </cell>
          <cell r="E61">
            <v>2329.81</v>
          </cell>
        </row>
        <row r="62">
          <cell r="B62" t="str">
            <v>132</v>
          </cell>
          <cell r="C62">
            <v>4918.5</v>
          </cell>
          <cell r="E62">
            <v>3776.35</v>
          </cell>
          <cell r="F62">
            <v>2800</v>
          </cell>
        </row>
        <row r="63">
          <cell r="B63" t="str">
            <v>74</v>
          </cell>
          <cell r="D63">
            <v>3112.62</v>
          </cell>
          <cell r="E63">
            <v>3450.88</v>
          </cell>
        </row>
        <row r="64">
          <cell r="B64" t="str">
            <v>51</v>
          </cell>
          <cell r="D64">
            <v>1327</v>
          </cell>
          <cell r="E64">
            <v>2500.98</v>
          </cell>
          <cell r="F64">
            <v>3000</v>
          </cell>
        </row>
        <row r="65">
          <cell r="B65" t="str">
            <v>2</v>
          </cell>
          <cell r="C65">
            <v>1694.25</v>
          </cell>
          <cell r="E65">
            <v>2281.59</v>
          </cell>
          <cell r="F65">
            <v>1782</v>
          </cell>
        </row>
        <row r="66">
          <cell r="B66" t="str">
            <v>67</v>
          </cell>
          <cell r="D66">
            <v>2217</v>
          </cell>
          <cell r="E66">
            <v>3118.17</v>
          </cell>
        </row>
        <row r="67">
          <cell r="B67" t="str">
            <v>65</v>
          </cell>
          <cell r="C67">
            <v>14409</v>
          </cell>
          <cell r="E67">
            <v>3260.42</v>
          </cell>
        </row>
        <row r="68">
          <cell r="B68" t="str">
            <v>61</v>
          </cell>
          <cell r="D68">
            <v>1250.25</v>
          </cell>
          <cell r="E68">
            <v>3518.38</v>
          </cell>
          <cell r="F68">
            <v>10000</v>
          </cell>
        </row>
        <row r="69">
          <cell r="B69" t="str">
            <v>122</v>
          </cell>
          <cell r="D69">
            <v>818.4</v>
          </cell>
          <cell r="E69">
            <v>4000.56</v>
          </cell>
        </row>
        <row r="70">
          <cell r="B70" t="str">
            <v>47</v>
          </cell>
          <cell r="D70">
            <v>3799.1</v>
          </cell>
          <cell r="E70">
            <v>2566.08</v>
          </cell>
          <cell r="F70">
            <v>1333.06</v>
          </cell>
        </row>
        <row r="71">
          <cell r="B71" t="str">
            <v>48</v>
          </cell>
          <cell r="D71">
            <v>3704.9</v>
          </cell>
          <cell r="E71">
            <v>2500.98</v>
          </cell>
          <cell r="F71">
            <v>1297.06</v>
          </cell>
        </row>
        <row r="72">
          <cell r="B72" t="str">
            <v>39</v>
          </cell>
          <cell r="C72">
            <v>20.5</v>
          </cell>
          <cell r="E72">
            <v>2450.36</v>
          </cell>
        </row>
        <row r="73">
          <cell r="B73" t="str">
            <v>54</v>
          </cell>
          <cell r="C73">
            <v>28068.14</v>
          </cell>
          <cell r="E73">
            <v>2710.73</v>
          </cell>
        </row>
        <row r="74">
          <cell r="B74" t="str">
            <v>35</v>
          </cell>
          <cell r="C74">
            <v>1045.25</v>
          </cell>
          <cell r="E74">
            <v>2462.41</v>
          </cell>
          <cell r="F74">
            <v>5000</v>
          </cell>
        </row>
        <row r="75">
          <cell r="B75" t="str">
            <v>45</v>
          </cell>
          <cell r="C75">
            <v>30538.75</v>
          </cell>
          <cell r="E75">
            <v>2450.36</v>
          </cell>
        </row>
        <row r="76">
          <cell r="B76" t="str">
            <v>81</v>
          </cell>
          <cell r="C76">
            <v>34197.5</v>
          </cell>
          <cell r="E76">
            <v>2329.81</v>
          </cell>
        </row>
        <row r="77">
          <cell r="B77" t="str">
            <v>127</v>
          </cell>
          <cell r="C77">
            <v>805.25</v>
          </cell>
          <cell r="E77">
            <v>4183.79</v>
          </cell>
        </row>
        <row r="78">
          <cell r="B78" t="str">
            <v>110</v>
          </cell>
          <cell r="D78">
            <v>6568.35</v>
          </cell>
          <cell r="E78">
            <v>2824.04</v>
          </cell>
          <cell r="F78">
            <v>8000</v>
          </cell>
        </row>
        <row r="79">
          <cell r="B79" t="str">
            <v>103</v>
          </cell>
          <cell r="D79">
            <v>7005.5</v>
          </cell>
          <cell r="E79">
            <v>4195.8500000000004</v>
          </cell>
        </row>
        <row r="80">
          <cell r="B80" t="str">
            <v>42</v>
          </cell>
          <cell r="E80">
            <v>2450.36</v>
          </cell>
        </row>
        <row r="81">
          <cell r="B81" t="str">
            <v>94</v>
          </cell>
          <cell r="D81">
            <v>1375</v>
          </cell>
          <cell r="E81">
            <v>3776.35</v>
          </cell>
        </row>
        <row r="82">
          <cell r="B82" t="str">
            <v>102</v>
          </cell>
          <cell r="C82">
            <v>2567.25</v>
          </cell>
          <cell r="E82">
            <v>4634.63</v>
          </cell>
          <cell r="F82">
            <v>7000</v>
          </cell>
        </row>
        <row r="83">
          <cell r="B83" t="str">
            <v>85</v>
          </cell>
          <cell r="C83">
            <v>14569.25</v>
          </cell>
          <cell r="E83">
            <v>2587.7800000000002</v>
          </cell>
        </row>
        <row r="84">
          <cell r="B84" t="str">
            <v>58</v>
          </cell>
          <cell r="C84">
            <v>44618.75</v>
          </cell>
          <cell r="E84">
            <v>3014.51</v>
          </cell>
        </row>
        <row r="85">
          <cell r="B85" t="str">
            <v>87</v>
          </cell>
          <cell r="C85">
            <v>2077.4</v>
          </cell>
          <cell r="E85">
            <v>2811.99</v>
          </cell>
          <cell r="F85">
            <v>2077.4</v>
          </cell>
        </row>
        <row r="86">
          <cell r="B86" t="str">
            <v>72</v>
          </cell>
          <cell r="C86">
            <v>6451.2</v>
          </cell>
          <cell r="E86">
            <v>3197.73</v>
          </cell>
        </row>
        <row r="87">
          <cell r="B87" t="str">
            <v>120</v>
          </cell>
          <cell r="D87">
            <v>10407.5</v>
          </cell>
          <cell r="E87">
            <v>4429.7</v>
          </cell>
        </row>
        <row r="88">
          <cell r="B88" t="str">
            <v>66</v>
          </cell>
          <cell r="C88">
            <v>2290.6</v>
          </cell>
          <cell r="E88">
            <v>3207.38</v>
          </cell>
          <cell r="F88">
            <v>5590.6</v>
          </cell>
        </row>
        <row r="89">
          <cell r="B89" t="str">
            <v>70</v>
          </cell>
          <cell r="C89">
            <v>23242</v>
          </cell>
          <cell r="E89">
            <v>3197.73</v>
          </cell>
        </row>
        <row r="90">
          <cell r="B90" t="str">
            <v>78</v>
          </cell>
          <cell r="C90">
            <v>10794.4</v>
          </cell>
          <cell r="E90">
            <v>3197.73</v>
          </cell>
        </row>
        <row r="91">
          <cell r="B91" t="str">
            <v>55</v>
          </cell>
          <cell r="D91">
            <v>59.25</v>
          </cell>
          <cell r="E91">
            <v>2901.19</v>
          </cell>
          <cell r="F91">
            <v>4000</v>
          </cell>
        </row>
        <row r="92">
          <cell r="B92" t="str">
            <v>79</v>
          </cell>
          <cell r="D92">
            <v>17042.400000000001</v>
          </cell>
          <cell r="E92">
            <v>3197.73</v>
          </cell>
        </row>
        <row r="93">
          <cell r="B93" t="str">
            <v>32</v>
          </cell>
          <cell r="D93">
            <v>1861.65</v>
          </cell>
          <cell r="E93">
            <v>2896.37</v>
          </cell>
        </row>
        <row r="94">
          <cell r="B94" t="str">
            <v>33</v>
          </cell>
          <cell r="D94">
            <v>2180.65</v>
          </cell>
          <cell r="E94">
            <v>2455.1799999999998</v>
          </cell>
        </row>
        <row r="95">
          <cell r="B95" t="str">
            <v>64</v>
          </cell>
          <cell r="E95">
            <v>2927.71</v>
          </cell>
          <cell r="F95">
            <v>2161</v>
          </cell>
        </row>
        <row r="96">
          <cell r="B96" t="str">
            <v>97</v>
          </cell>
          <cell r="C96">
            <v>342.5</v>
          </cell>
          <cell r="E96">
            <v>3776.35</v>
          </cell>
          <cell r="F96">
            <v>3000</v>
          </cell>
        </row>
        <row r="97">
          <cell r="B97" t="str">
            <v>13</v>
          </cell>
          <cell r="C97">
            <v>12984.85</v>
          </cell>
          <cell r="E97">
            <v>2209.27</v>
          </cell>
        </row>
        <row r="98">
          <cell r="B98" t="str">
            <v>20</v>
          </cell>
          <cell r="C98">
            <v>1425.2</v>
          </cell>
          <cell r="E98">
            <v>2163.46</v>
          </cell>
        </row>
        <row r="99">
          <cell r="B99" t="str">
            <v>63</v>
          </cell>
          <cell r="C99">
            <v>2312</v>
          </cell>
          <cell r="E99">
            <v>2927.71</v>
          </cell>
        </row>
        <row r="100">
          <cell r="B100" t="str">
            <v>88</v>
          </cell>
          <cell r="C100">
            <v>219</v>
          </cell>
          <cell r="E100">
            <v>3053.08</v>
          </cell>
          <cell r="F100">
            <v>2252</v>
          </cell>
        </row>
        <row r="101">
          <cell r="B101" t="str">
            <v>22</v>
          </cell>
          <cell r="C101">
            <v>36535.5</v>
          </cell>
          <cell r="E101">
            <v>2811.99</v>
          </cell>
          <cell r="F101">
            <v>5000</v>
          </cell>
        </row>
        <row r="102">
          <cell r="B102" t="str">
            <v>62</v>
          </cell>
          <cell r="C102">
            <v>18612.5</v>
          </cell>
          <cell r="E102">
            <v>2949.41</v>
          </cell>
        </row>
        <row r="103">
          <cell r="B103" t="str">
            <v>43</v>
          </cell>
          <cell r="E103">
            <v>2450.36</v>
          </cell>
          <cell r="F103">
            <v>1815.8</v>
          </cell>
        </row>
        <row r="104">
          <cell r="B104" t="str">
            <v>40</v>
          </cell>
          <cell r="D104">
            <v>61.35</v>
          </cell>
          <cell r="E104">
            <v>4629.8100000000004</v>
          </cell>
          <cell r="F104">
            <v>4992</v>
          </cell>
        </row>
        <row r="105">
          <cell r="B105" t="str">
            <v>73</v>
          </cell>
          <cell r="D105">
            <v>73.5</v>
          </cell>
          <cell r="E105">
            <v>3033.79</v>
          </cell>
        </row>
        <row r="106">
          <cell r="B106" t="str">
            <v>91</v>
          </cell>
          <cell r="D106">
            <v>11159.26</v>
          </cell>
          <cell r="E106">
            <v>3776.35</v>
          </cell>
          <cell r="F106">
            <v>7512.97</v>
          </cell>
        </row>
        <row r="107">
          <cell r="B107" t="str">
            <v>80</v>
          </cell>
          <cell r="C107">
            <v>10028.75</v>
          </cell>
          <cell r="E107">
            <v>3149.52</v>
          </cell>
        </row>
        <row r="108">
          <cell r="B108" t="str">
            <v>109</v>
          </cell>
          <cell r="D108">
            <v>1122.55</v>
          </cell>
          <cell r="E108">
            <v>2819.22</v>
          </cell>
        </row>
        <row r="109">
          <cell r="B109" t="str">
            <v>121</v>
          </cell>
          <cell r="D109">
            <v>6043.94</v>
          </cell>
          <cell r="E109">
            <v>4123.5200000000004</v>
          </cell>
        </row>
        <row r="110">
          <cell r="B110" t="str">
            <v>106</v>
          </cell>
          <cell r="C110">
            <v>106617.25</v>
          </cell>
          <cell r="E110">
            <v>4391.13</v>
          </cell>
        </row>
        <row r="111">
          <cell r="B111" t="str">
            <v>99</v>
          </cell>
          <cell r="C111">
            <v>2774.5</v>
          </cell>
          <cell r="E111">
            <v>3776.35</v>
          </cell>
        </row>
        <row r="112">
          <cell r="B112" t="str">
            <v>37</v>
          </cell>
          <cell r="D112">
            <v>1246.25</v>
          </cell>
          <cell r="E112">
            <v>2450.36</v>
          </cell>
        </row>
        <row r="113">
          <cell r="B113" t="str">
            <v>28</v>
          </cell>
          <cell r="D113">
            <v>9437.6</v>
          </cell>
          <cell r="E113">
            <v>3053.08</v>
          </cell>
        </row>
        <row r="114">
          <cell r="B114" t="str">
            <v>25</v>
          </cell>
          <cell r="D114">
            <v>8718</v>
          </cell>
          <cell r="E114">
            <v>8115.97</v>
          </cell>
          <cell r="F114">
            <v>10000</v>
          </cell>
        </row>
        <row r="115">
          <cell r="B115" t="str">
            <v>46</v>
          </cell>
          <cell r="D115">
            <v>1250.7</v>
          </cell>
          <cell r="E115">
            <v>2450.36</v>
          </cell>
        </row>
        <row r="116">
          <cell r="B116" t="str">
            <v>15</v>
          </cell>
          <cell r="C116">
            <v>2267.75</v>
          </cell>
          <cell r="E116">
            <v>2209.27</v>
          </cell>
        </row>
        <row r="117">
          <cell r="B117" t="str">
            <v>105</v>
          </cell>
          <cell r="C117">
            <v>19330.7</v>
          </cell>
          <cell r="E117">
            <v>4321.21</v>
          </cell>
        </row>
        <row r="118">
          <cell r="B118" t="str">
            <v>7</v>
          </cell>
          <cell r="D118">
            <v>2403.8000000000002</v>
          </cell>
          <cell r="E118">
            <v>2209.27</v>
          </cell>
        </row>
        <row r="119">
          <cell r="B119" t="str">
            <v>1</v>
          </cell>
          <cell r="C119">
            <v>18170.05</v>
          </cell>
          <cell r="E119">
            <v>2281.59</v>
          </cell>
        </row>
        <row r="120">
          <cell r="B120" t="str">
            <v>53</v>
          </cell>
          <cell r="D120">
            <v>1778.25</v>
          </cell>
          <cell r="E120">
            <v>2838.51</v>
          </cell>
          <cell r="F120">
            <v>10000</v>
          </cell>
        </row>
        <row r="121">
          <cell r="B121" t="str">
            <v>101</v>
          </cell>
          <cell r="E121">
            <v>3783.58</v>
          </cell>
          <cell r="F121">
            <v>3623.58</v>
          </cell>
        </row>
        <row r="122">
          <cell r="B122" t="str">
            <v>71</v>
          </cell>
          <cell r="C122">
            <v>2356.1999999999998</v>
          </cell>
          <cell r="E122">
            <v>3197.73</v>
          </cell>
          <cell r="F122">
            <v>4712.3999999999996</v>
          </cell>
        </row>
        <row r="123">
          <cell r="B123" t="str">
            <v>111</v>
          </cell>
          <cell r="D123">
            <v>1795.5</v>
          </cell>
          <cell r="E123">
            <v>2766.18</v>
          </cell>
        </row>
        <row r="124">
          <cell r="B124" t="str">
            <v>56</v>
          </cell>
          <cell r="D124">
            <v>7628.25</v>
          </cell>
          <cell r="E124">
            <v>2838.51</v>
          </cell>
        </row>
        <row r="125">
          <cell r="B125" t="str">
            <v>113</v>
          </cell>
          <cell r="C125">
            <v>120433.75</v>
          </cell>
          <cell r="E125">
            <v>2766.18</v>
          </cell>
        </row>
        <row r="126">
          <cell r="B126" t="str">
            <v>27</v>
          </cell>
          <cell r="E126">
            <v>3053.08</v>
          </cell>
          <cell r="F126">
            <v>2251.6</v>
          </cell>
        </row>
        <row r="127">
          <cell r="B127" t="str">
            <v>4</v>
          </cell>
          <cell r="C127">
            <v>1571.25</v>
          </cell>
          <cell r="E127">
            <v>2281.59</v>
          </cell>
          <cell r="F127">
            <v>1485</v>
          </cell>
        </row>
        <row r="128">
          <cell r="B128" t="str">
            <v>131</v>
          </cell>
          <cell r="C128">
            <v>19291.5</v>
          </cell>
          <cell r="E128">
            <v>3776.35</v>
          </cell>
          <cell r="F128">
            <v>14000</v>
          </cell>
        </row>
        <row r="129">
          <cell r="B129" t="str">
            <v>123</v>
          </cell>
          <cell r="D129">
            <v>5848</v>
          </cell>
          <cell r="E129">
            <v>4649.1000000000004</v>
          </cell>
        </row>
        <row r="130">
          <cell r="B130" t="str">
            <v>29</v>
          </cell>
          <cell r="C130">
            <v>99850.7</v>
          </cell>
          <cell r="E130">
            <v>3195.32</v>
          </cell>
          <cell r="F130">
            <v>10000</v>
          </cell>
        </row>
        <row r="131">
          <cell r="B131" t="str">
            <v>60</v>
          </cell>
          <cell r="D131">
            <v>2405</v>
          </cell>
          <cell r="E131">
            <v>3125.41</v>
          </cell>
        </row>
      </sheetData>
      <sheetData sheetId="6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24427.08</v>
          </cell>
          <cell r="E2">
            <v>2532.33</v>
          </cell>
          <cell r="F2">
            <v>21978</v>
          </cell>
        </row>
        <row r="3">
          <cell r="B3" t="str">
            <v>17</v>
          </cell>
          <cell r="C3">
            <v>1731.77</v>
          </cell>
          <cell r="E3">
            <v>2209.27</v>
          </cell>
        </row>
        <row r="4">
          <cell r="B4" t="str">
            <v>18</v>
          </cell>
          <cell r="C4">
            <v>2057.52</v>
          </cell>
          <cell r="E4">
            <v>2209.27</v>
          </cell>
        </row>
        <row r="5">
          <cell r="B5" t="str">
            <v>16</v>
          </cell>
          <cell r="D5">
            <v>903.48</v>
          </cell>
          <cell r="E5">
            <v>2209.27</v>
          </cell>
          <cell r="F5">
            <v>4455</v>
          </cell>
        </row>
        <row r="6">
          <cell r="B6" t="str">
            <v>36</v>
          </cell>
          <cell r="C6">
            <v>2834.6</v>
          </cell>
          <cell r="E6">
            <v>2869.85</v>
          </cell>
        </row>
        <row r="7">
          <cell r="B7" t="str">
            <v>8</v>
          </cell>
          <cell r="C7">
            <v>99535.52</v>
          </cell>
          <cell r="E7">
            <v>2209.27</v>
          </cell>
        </row>
        <row r="8">
          <cell r="B8" t="str">
            <v>52</v>
          </cell>
          <cell r="C8">
            <v>37482.879999999997</v>
          </cell>
          <cell r="E8">
            <v>2787.88</v>
          </cell>
        </row>
        <row r="9">
          <cell r="B9" t="str">
            <v>114</v>
          </cell>
          <cell r="E9">
            <v>3776.35</v>
          </cell>
          <cell r="F9">
            <v>3776.35</v>
          </cell>
        </row>
        <row r="10">
          <cell r="B10" t="str">
            <v>19</v>
          </cell>
          <cell r="C10">
            <v>264.52</v>
          </cell>
          <cell r="E10">
            <v>2209.27</v>
          </cell>
        </row>
        <row r="11">
          <cell r="B11" t="str">
            <v>84</v>
          </cell>
          <cell r="D11">
            <v>4166.6899999999996</v>
          </cell>
          <cell r="E11">
            <v>2329.81</v>
          </cell>
          <cell r="F11">
            <v>2970</v>
          </cell>
        </row>
        <row r="12">
          <cell r="B12" t="str">
            <v>31</v>
          </cell>
          <cell r="C12">
            <v>9921.08</v>
          </cell>
          <cell r="E12">
            <v>3053.08</v>
          </cell>
          <cell r="F12">
            <v>12000</v>
          </cell>
        </row>
        <row r="13">
          <cell r="B13" t="str">
            <v>23</v>
          </cell>
          <cell r="C13">
            <v>34287.49</v>
          </cell>
          <cell r="E13">
            <v>2811.99</v>
          </cell>
        </row>
        <row r="14">
          <cell r="B14" t="str">
            <v>9</v>
          </cell>
          <cell r="C14">
            <v>0.87</v>
          </cell>
          <cell r="E14">
            <v>2209.27</v>
          </cell>
          <cell r="F14">
            <v>2500</v>
          </cell>
        </row>
        <row r="15">
          <cell r="B15" t="str">
            <v>119</v>
          </cell>
          <cell r="C15">
            <v>2637.54</v>
          </cell>
          <cell r="E15">
            <v>4482.74</v>
          </cell>
          <cell r="F15">
            <v>7447.94</v>
          </cell>
        </row>
        <row r="16">
          <cell r="B16" t="str">
            <v>14</v>
          </cell>
          <cell r="C16">
            <v>1399.07</v>
          </cell>
          <cell r="E16">
            <v>2209.27</v>
          </cell>
        </row>
        <row r="17">
          <cell r="B17" t="str">
            <v>38</v>
          </cell>
          <cell r="C17">
            <v>1744.11</v>
          </cell>
          <cell r="E17">
            <v>2450.36</v>
          </cell>
        </row>
        <row r="18">
          <cell r="B18" t="str">
            <v>86</v>
          </cell>
          <cell r="D18">
            <v>1874.78</v>
          </cell>
          <cell r="E18">
            <v>2811.99</v>
          </cell>
        </row>
        <row r="19">
          <cell r="B19" t="str">
            <v>89</v>
          </cell>
          <cell r="C19">
            <v>115185.51</v>
          </cell>
          <cell r="E19">
            <v>3053.08</v>
          </cell>
        </row>
        <row r="20">
          <cell r="B20" t="str">
            <v>6</v>
          </cell>
          <cell r="C20">
            <v>10380.52</v>
          </cell>
          <cell r="E20">
            <v>2209.27</v>
          </cell>
        </row>
        <row r="21">
          <cell r="B21" t="str">
            <v>96</v>
          </cell>
          <cell r="D21">
            <v>676.15</v>
          </cell>
          <cell r="E21">
            <v>3776.35</v>
          </cell>
        </row>
        <row r="22">
          <cell r="B22" t="str">
            <v>57</v>
          </cell>
          <cell r="C22">
            <v>5651.02</v>
          </cell>
          <cell r="E22">
            <v>5803.92</v>
          </cell>
          <cell r="F22">
            <v>4300</v>
          </cell>
        </row>
        <row r="23">
          <cell r="B23" t="str">
            <v>112</v>
          </cell>
          <cell r="D23">
            <v>1343.51</v>
          </cell>
          <cell r="E23">
            <v>2811.09</v>
          </cell>
          <cell r="F23">
            <v>9424</v>
          </cell>
        </row>
        <row r="24">
          <cell r="B24" t="str">
            <v>128</v>
          </cell>
          <cell r="C24">
            <v>66916.350000000006</v>
          </cell>
          <cell r="E24">
            <v>5369.95</v>
          </cell>
        </row>
        <row r="25">
          <cell r="B25" t="str">
            <v>5</v>
          </cell>
          <cell r="C25">
            <v>650.09</v>
          </cell>
          <cell r="E25">
            <v>2281.59</v>
          </cell>
          <cell r="F25">
            <v>2931.68</v>
          </cell>
        </row>
        <row r="26">
          <cell r="B26" t="str">
            <v>98</v>
          </cell>
          <cell r="C26">
            <v>2165.85</v>
          </cell>
          <cell r="E26">
            <v>3776.35</v>
          </cell>
          <cell r="F26">
            <v>4000</v>
          </cell>
        </row>
        <row r="27">
          <cell r="B27" t="str">
            <v>92</v>
          </cell>
          <cell r="C27">
            <v>1095.8499999999999</v>
          </cell>
          <cell r="E27">
            <v>3776.35</v>
          </cell>
        </row>
        <row r="28">
          <cell r="B28" t="str">
            <v>68</v>
          </cell>
          <cell r="C28">
            <v>162761.73000000001</v>
          </cell>
          <cell r="E28">
            <v>3197.73</v>
          </cell>
        </row>
        <row r="29">
          <cell r="B29" t="str">
            <v>69</v>
          </cell>
          <cell r="C29">
            <v>162761.73000000001</v>
          </cell>
          <cell r="E29">
            <v>3197.73</v>
          </cell>
        </row>
        <row r="30">
          <cell r="B30" t="str">
            <v>90</v>
          </cell>
          <cell r="C30">
            <v>57346.35</v>
          </cell>
          <cell r="E30">
            <v>3776.35</v>
          </cell>
        </row>
        <row r="31">
          <cell r="B31" t="str">
            <v>49</v>
          </cell>
          <cell r="C31">
            <v>213.18</v>
          </cell>
          <cell r="E31">
            <v>2488.9299999999998</v>
          </cell>
          <cell r="F31">
            <v>10000</v>
          </cell>
        </row>
        <row r="32">
          <cell r="B32" t="str">
            <v>129</v>
          </cell>
          <cell r="C32">
            <v>21758.720000000001</v>
          </cell>
          <cell r="E32">
            <v>4632.22</v>
          </cell>
        </row>
        <row r="33">
          <cell r="B33" t="str">
            <v>12</v>
          </cell>
          <cell r="C33">
            <v>492.37</v>
          </cell>
          <cell r="E33">
            <v>2209.27</v>
          </cell>
        </row>
        <row r="34">
          <cell r="B34" t="str">
            <v>93</v>
          </cell>
          <cell r="C34">
            <v>39044.85</v>
          </cell>
          <cell r="E34">
            <v>3776.35</v>
          </cell>
        </row>
        <row r="35">
          <cell r="B35" t="str">
            <v>100</v>
          </cell>
          <cell r="C35">
            <v>44273.85</v>
          </cell>
          <cell r="E35">
            <v>3776.35</v>
          </cell>
        </row>
        <row r="36">
          <cell r="B36" t="str">
            <v>11</v>
          </cell>
          <cell r="D36">
            <v>6794.48</v>
          </cell>
          <cell r="E36">
            <v>2209.27</v>
          </cell>
        </row>
        <row r="37">
          <cell r="B37" t="str">
            <v>10</v>
          </cell>
          <cell r="C37">
            <v>0.13</v>
          </cell>
          <cell r="E37">
            <v>2322.58</v>
          </cell>
          <cell r="F37">
            <v>2500</v>
          </cell>
        </row>
        <row r="38">
          <cell r="B38" t="str">
            <v>126</v>
          </cell>
          <cell r="C38">
            <v>5130.3500000000004</v>
          </cell>
          <cell r="E38">
            <v>3776.35</v>
          </cell>
          <cell r="F38">
            <v>3000</v>
          </cell>
        </row>
        <row r="39">
          <cell r="B39" t="str">
            <v>44</v>
          </cell>
          <cell r="C39">
            <v>2544.38</v>
          </cell>
          <cell r="E39">
            <v>2544.38</v>
          </cell>
          <cell r="F39">
            <v>4768.76</v>
          </cell>
        </row>
        <row r="40">
          <cell r="B40" t="str">
            <v>95</v>
          </cell>
          <cell r="C40">
            <v>299.85000000000002</v>
          </cell>
          <cell r="E40">
            <v>3776.35</v>
          </cell>
          <cell r="F40">
            <v>5000</v>
          </cell>
        </row>
        <row r="41">
          <cell r="B41" t="str">
            <v>125</v>
          </cell>
          <cell r="C41">
            <v>52007.519999999997</v>
          </cell>
          <cell r="E41">
            <v>3776.35</v>
          </cell>
        </row>
        <row r="42">
          <cell r="B42" t="str">
            <v>34</v>
          </cell>
          <cell r="C42">
            <v>5131.84</v>
          </cell>
          <cell r="E42">
            <v>2457.59</v>
          </cell>
          <cell r="F42">
            <v>7600</v>
          </cell>
        </row>
        <row r="43">
          <cell r="B43" t="str">
            <v>135</v>
          </cell>
          <cell r="C43">
            <v>3776.35</v>
          </cell>
          <cell r="E43">
            <v>3776.35</v>
          </cell>
          <cell r="F43">
            <v>7552.7</v>
          </cell>
        </row>
        <row r="44">
          <cell r="B44" t="str">
            <v>130</v>
          </cell>
          <cell r="D44">
            <v>166.58</v>
          </cell>
          <cell r="E44">
            <v>4477.92</v>
          </cell>
        </row>
        <row r="45">
          <cell r="B45" t="str">
            <v>104</v>
          </cell>
          <cell r="D45">
            <v>1058.49</v>
          </cell>
          <cell r="E45">
            <v>4232.01</v>
          </cell>
          <cell r="F45">
            <v>12000</v>
          </cell>
        </row>
        <row r="46">
          <cell r="B46" t="str">
            <v>83</v>
          </cell>
          <cell r="C46">
            <v>37494.31</v>
          </cell>
          <cell r="E46">
            <v>2329.81</v>
          </cell>
        </row>
        <row r="47">
          <cell r="B47" t="str">
            <v>3</v>
          </cell>
          <cell r="C47">
            <v>5814.72</v>
          </cell>
          <cell r="E47">
            <v>2332.2199999999998</v>
          </cell>
        </row>
        <row r="48">
          <cell r="B48" t="str">
            <v>50</v>
          </cell>
          <cell r="D48">
            <v>388.88</v>
          </cell>
          <cell r="E48">
            <v>2375.62</v>
          </cell>
        </row>
        <row r="49">
          <cell r="B49" t="str">
            <v>134</v>
          </cell>
          <cell r="C49">
            <v>9599.85</v>
          </cell>
          <cell r="E49">
            <v>3776.35</v>
          </cell>
          <cell r="F49">
            <v>8662.5</v>
          </cell>
        </row>
        <row r="50">
          <cell r="B50" t="str">
            <v>115</v>
          </cell>
          <cell r="E50">
            <v>4986.63</v>
          </cell>
          <cell r="F50">
            <v>4986.63</v>
          </cell>
        </row>
        <row r="51">
          <cell r="B51" t="str">
            <v>116</v>
          </cell>
          <cell r="E51">
            <v>3395.43</v>
          </cell>
          <cell r="F51">
            <v>3395.43</v>
          </cell>
        </row>
        <row r="52">
          <cell r="B52" t="str">
            <v>117</v>
          </cell>
          <cell r="E52">
            <v>4451.3999999999996</v>
          </cell>
          <cell r="F52">
            <v>4451.3999999999996</v>
          </cell>
        </row>
        <row r="53">
          <cell r="B53" t="str">
            <v>118</v>
          </cell>
          <cell r="E53">
            <v>4123.5200000000004</v>
          </cell>
          <cell r="F53">
            <v>4123.5200000000004</v>
          </cell>
        </row>
        <row r="54">
          <cell r="B54" t="str">
            <v>133</v>
          </cell>
          <cell r="C54">
            <v>6229.6</v>
          </cell>
          <cell r="E54">
            <v>3776.35</v>
          </cell>
          <cell r="F54">
            <v>13500</v>
          </cell>
        </row>
        <row r="55">
          <cell r="B55" t="str">
            <v>107</v>
          </cell>
          <cell r="C55">
            <v>2612.13</v>
          </cell>
          <cell r="E55">
            <v>4391.13</v>
          </cell>
          <cell r="F55">
            <v>10806.52</v>
          </cell>
        </row>
        <row r="56">
          <cell r="B56" t="str">
            <v>108</v>
          </cell>
          <cell r="C56">
            <v>5671.13</v>
          </cell>
          <cell r="E56">
            <v>4391.13</v>
          </cell>
          <cell r="F56">
            <v>9634.39</v>
          </cell>
        </row>
        <row r="57">
          <cell r="B57" t="str">
            <v>76</v>
          </cell>
          <cell r="D57">
            <v>0.77</v>
          </cell>
          <cell r="E57">
            <v>3197.73</v>
          </cell>
        </row>
        <row r="58">
          <cell r="B58" t="str">
            <v>77</v>
          </cell>
          <cell r="D58">
            <v>50.77</v>
          </cell>
          <cell r="E58">
            <v>3197.73</v>
          </cell>
        </row>
        <row r="59">
          <cell r="B59" t="str">
            <v>21</v>
          </cell>
          <cell r="D59">
            <v>1840.01</v>
          </cell>
          <cell r="E59">
            <v>2811.99</v>
          </cell>
          <cell r="F59">
            <v>2652</v>
          </cell>
        </row>
        <row r="60">
          <cell r="B60" t="str">
            <v>75</v>
          </cell>
          <cell r="D60">
            <v>1866.27</v>
          </cell>
          <cell r="E60">
            <v>3197.73</v>
          </cell>
          <cell r="F60">
            <v>6000</v>
          </cell>
        </row>
        <row r="61">
          <cell r="B61" t="str">
            <v>82</v>
          </cell>
          <cell r="D61">
            <v>3983.69</v>
          </cell>
          <cell r="E61">
            <v>2329.81</v>
          </cell>
        </row>
        <row r="62">
          <cell r="B62" t="str">
            <v>132</v>
          </cell>
          <cell r="C62">
            <v>5894.85</v>
          </cell>
          <cell r="E62">
            <v>3776.35</v>
          </cell>
          <cell r="F62">
            <v>9700</v>
          </cell>
        </row>
        <row r="63">
          <cell r="B63" t="str">
            <v>74</v>
          </cell>
          <cell r="C63">
            <v>338.26</v>
          </cell>
          <cell r="E63">
            <v>3450.88</v>
          </cell>
          <cell r="F63">
            <v>10000</v>
          </cell>
        </row>
        <row r="64">
          <cell r="B64" t="str">
            <v>51</v>
          </cell>
          <cell r="D64">
            <v>1826.02</v>
          </cell>
          <cell r="E64">
            <v>2500.98</v>
          </cell>
        </row>
        <row r="65">
          <cell r="B65" t="str">
            <v>2</v>
          </cell>
          <cell r="C65">
            <v>2193.84</v>
          </cell>
          <cell r="E65">
            <v>2281.59</v>
          </cell>
        </row>
        <row r="66">
          <cell r="B66" t="str">
            <v>67</v>
          </cell>
          <cell r="C66">
            <v>901.17</v>
          </cell>
          <cell r="E66">
            <v>3118.17</v>
          </cell>
          <cell r="F66">
            <v>5000</v>
          </cell>
        </row>
        <row r="67">
          <cell r="B67" t="str">
            <v>65</v>
          </cell>
          <cell r="C67">
            <v>17669.419999999998</v>
          </cell>
          <cell r="E67">
            <v>3260.42</v>
          </cell>
        </row>
        <row r="68">
          <cell r="B68" t="str">
            <v>61</v>
          </cell>
          <cell r="D68">
            <v>7731.87</v>
          </cell>
          <cell r="E68">
            <v>3518.38</v>
          </cell>
        </row>
        <row r="69">
          <cell r="B69" t="str">
            <v>122</v>
          </cell>
          <cell r="C69">
            <v>3182.16</v>
          </cell>
          <cell r="E69">
            <v>4000.56</v>
          </cell>
          <cell r="F69">
            <v>10000</v>
          </cell>
        </row>
        <row r="70">
          <cell r="B70" t="str">
            <v>47</v>
          </cell>
          <cell r="D70">
            <v>2566.08</v>
          </cell>
          <cell r="E70">
            <v>2566.08</v>
          </cell>
        </row>
        <row r="71">
          <cell r="B71" t="str">
            <v>48</v>
          </cell>
          <cell r="D71">
            <v>2500.98</v>
          </cell>
          <cell r="E71">
            <v>2500.98</v>
          </cell>
        </row>
        <row r="72">
          <cell r="B72" t="str">
            <v>39</v>
          </cell>
          <cell r="C72">
            <v>2470.86</v>
          </cell>
          <cell r="E72">
            <v>2450.36</v>
          </cell>
        </row>
        <row r="73">
          <cell r="B73" t="str">
            <v>54</v>
          </cell>
          <cell r="C73">
            <v>30778.87</v>
          </cell>
          <cell r="E73">
            <v>2710.73</v>
          </cell>
        </row>
        <row r="74">
          <cell r="B74" t="str">
            <v>35</v>
          </cell>
          <cell r="D74">
            <v>1492.34</v>
          </cell>
          <cell r="E74">
            <v>2462.41</v>
          </cell>
          <cell r="F74">
            <v>2000</v>
          </cell>
        </row>
        <row r="75">
          <cell r="B75" t="str">
            <v>45</v>
          </cell>
          <cell r="C75">
            <v>32989.11</v>
          </cell>
          <cell r="E75">
            <v>2450.36</v>
          </cell>
        </row>
        <row r="76">
          <cell r="B76" t="str">
            <v>81</v>
          </cell>
          <cell r="C76">
            <v>36527.31</v>
          </cell>
          <cell r="E76">
            <v>2329.81</v>
          </cell>
          <cell r="F76">
            <v>38857.120000000003</v>
          </cell>
        </row>
        <row r="77">
          <cell r="B77" t="str">
            <v>127</v>
          </cell>
          <cell r="C77">
            <v>4989.04</v>
          </cell>
          <cell r="E77">
            <v>4183.79</v>
          </cell>
        </row>
        <row r="78">
          <cell r="B78" t="str">
            <v>110</v>
          </cell>
          <cell r="D78">
            <v>11744.31</v>
          </cell>
          <cell r="E78">
            <v>2824.04</v>
          </cell>
        </row>
        <row r="79">
          <cell r="B79" t="str">
            <v>103</v>
          </cell>
          <cell r="D79">
            <v>2809.65</v>
          </cell>
          <cell r="E79">
            <v>4195.8500000000004</v>
          </cell>
          <cell r="F79">
            <v>12110</v>
          </cell>
        </row>
        <row r="80">
          <cell r="B80" t="str">
            <v>42</v>
          </cell>
          <cell r="C80">
            <v>2450.36</v>
          </cell>
          <cell r="E80">
            <v>2450.36</v>
          </cell>
        </row>
        <row r="81">
          <cell r="B81" t="str">
            <v>94</v>
          </cell>
          <cell r="C81">
            <v>2401.35</v>
          </cell>
          <cell r="E81">
            <v>3776.35</v>
          </cell>
        </row>
        <row r="82">
          <cell r="B82" t="str">
            <v>102</v>
          </cell>
          <cell r="C82">
            <v>201.88</v>
          </cell>
          <cell r="E82">
            <v>4634.63</v>
          </cell>
        </row>
        <row r="83">
          <cell r="B83" t="str">
            <v>85</v>
          </cell>
          <cell r="C83">
            <v>17157.03</v>
          </cell>
          <cell r="E83">
            <v>2587.7800000000002</v>
          </cell>
          <cell r="F83">
            <v>5000</v>
          </cell>
        </row>
        <row r="84">
          <cell r="B84" t="str">
            <v>58</v>
          </cell>
          <cell r="C84">
            <v>47633.26</v>
          </cell>
          <cell r="E84">
            <v>3014.51</v>
          </cell>
        </row>
        <row r="85">
          <cell r="B85" t="str">
            <v>87</v>
          </cell>
          <cell r="C85">
            <v>2811.99</v>
          </cell>
          <cell r="E85">
            <v>2811.99</v>
          </cell>
          <cell r="F85">
            <v>5623.98</v>
          </cell>
        </row>
        <row r="86">
          <cell r="B86" t="str">
            <v>72</v>
          </cell>
          <cell r="C86">
            <v>9648.93</v>
          </cell>
          <cell r="E86">
            <v>3197.73</v>
          </cell>
          <cell r="F86">
            <v>16885.919999999998</v>
          </cell>
        </row>
        <row r="87">
          <cell r="B87" t="str">
            <v>120</v>
          </cell>
          <cell r="D87">
            <v>5977.8</v>
          </cell>
          <cell r="E87">
            <v>4429.7</v>
          </cell>
          <cell r="F87">
            <v>39600</v>
          </cell>
        </row>
        <row r="88">
          <cell r="B88" t="str">
            <v>66</v>
          </cell>
          <cell r="D88">
            <v>92.62</v>
          </cell>
          <cell r="E88">
            <v>3207.38</v>
          </cell>
        </row>
        <row r="89">
          <cell r="B89" t="str">
            <v>70</v>
          </cell>
          <cell r="C89">
            <v>26439.73</v>
          </cell>
          <cell r="E89">
            <v>3197.73</v>
          </cell>
        </row>
        <row r="90">
          <cell r="B90" t="str">
            <v>78</v>
          </cell>
          <cell r="C90">
            <v>13992.13</v>
          </cell>
          <cell r="E90">
            <v>3197.73</v>
          </cell>
          <cell r="F90">
            <v>6000</v>
          </cell>
        </row>
        <row r="91">
          <cell r="B91" t="str">
            <v>55</v>
          </cell>
          <cell r="D91">
            <v>1158.06</v>
          </cell>
          <cell r="E91">
            <v>2901.19</v>
          </cell>
          <cell r="F91">
            <v>2700</v>
          </cell>
        </row>
        <row r="92">
          <cell r="B92" t="str">
            <v>79</v>
          </cell>
          <cell r="D92">
            <v>13844.67</v>
          </cell>
          <cell r="E92">
            <v>3197.73</v>
          </cell>
        </row>
        <row r="93">
          <cell r="B93" t="str">
            <v>32</v>
          </cell>
          <cell r="C93">
            <v>1034.72</v>
          </cell>
          <cell r="E93">
            <v>2896.37</v>
          </cell>
        </row>
        <row r="94">
          <cell r="B94" t="str">
            <v>33</v>
          </cell>
          <cell r="C94">
            <v>274.52999999999997</v>
          </cell>
          <cell r="E94">
            <v>2455.1799999999998</v>
          </cell>
        </row>
        <row r="95">
          <cell r="B95" t="str">
            <v>64</v>
          </cell>
          <cell r="C95">
            <v>766.71</v>
          </cell>
          <cell r="E95">
            <v>2927.71</v>
          </cell>
          <cell r="F95">
            <v>3695</v>
          </cell>
        </row>
        <row r="96">
          <cell r="B96" t="str">
            <v>97</v>
          </cell>
          <cell r="C96">
            <v>1118.8499999999999</v>
          </cell>
          <cell r="E96">
            <v>3776.35</v>
          </cell>
          <cell r="F96">
            <v>3600</v>
          </cell>
        </row>
        <row r="97">
          <cell r="B97" t="str">
            <v>13</v>
          </cell>
          <cell r="C97">
            <v>15194.12</v>
          </cell>
          <cell r="E97">
            <v>2209.27</v>
          </cell>
        </row>
        <row r="98">
          <cell r="B98" t="str">
            <v>20</v>
          </cell>
          <cell r="C98">
            <v>3588.66</v>
          </cell>
          <cell r="E98">
            <v>2163.46</v>
          </cell>
        </row>
        <row r="99">
          <cell r="B99" t="str">
            <v>63</v>
          </cell>
          <cell r="C99">
            <v>5239.71</v>
          </cell>
          <cell r="E99">
            <v>2927.71</v>
          </cell>
        </row>
        <row r="100">
          <cell r="B100" t="str">
            <v>88</v>
          </cell>
          <cell r="C100">
            <v>1020.08</v>
          </cell>
          <cell r="E100">
            <v>3053.08</v>
          </cell>
          <cell r="F100">
            <v>3922.16</v>
          </cell>
        </row>
        <row r="101">
          <cell r="B101" t="str">
            <v>22</v>
          </cell>
          <cell r="C101">
            <v>34347.49</v>
          </cell>
          <cell r="E101">
            <v>2811.99</v>
          </cell>
        </row>
        <row r="102">
          <cell r="B102" t="str">
            <v>62</v>
          </cell>
          <cell r="C102">
            <v>21561.91</v>
          </cell>
          <cell r="E102">
            <v>2949.41</v>
          </cell>
        </row>
        <row r="103">
          <cell r="B103" t="str">
            <v>43</v>
          </cell>
          <cell r="C103">
            <v>634.55999999999995</v>
          </cell>
          <cell r="E103">
            <v>2450.36</v>
          </cell>
          <cell r="F103">
            <v>2890.35</v>
          </cell>
        </row>
        <row r="104">
          <cell r="B104" t="str">
            <v>40</v>
          </cell>
          <cell r="D104">
            <v>423.54</v>
          </cell>
          <cell r="E104">
            <v>4629.8100000000004</v>
          </cell>
          <cell r="F104">
            <v>9300</v>
          </cell>
        </row>
        <row r="105">
          <cell r="B105" t="str">
            <v>73</v>
          </cell>
          <cell r="C105">
            <v>2960.29</v>
          </cell>
          <cell r="E105">
            <v>3033.79</v>
          </cell>
        </row>
        <row r="106">
          <cell r="B106" t="str">
            <v>91</v>
          </cell>
          <cell r="D106">
            <v>14895.88</v>
          </cell>
          <cell r="E106">
            <v>3776.35</v>
          </cell>
        </row>
        <row r="107">
          <cell r="B107" t="str">
            <v>80</v>
          </cell>
          <cell r="C107">
            <v>13178.27</v>
          </cell>
          <cell r="E107">
            <v>3149.52</v>
          </cell>
        </row>
        <row r="108">
          <cell r="B108" t="str">
            <v>109</v>
          </cell>
          <cell r="C108">
            <v>1696.67</v>
          </cell>
          <cell r="E108">
            <v>2819.22</v>
          </cell>
          <cell r="F108">
            <v>10154.35</v>
          </cell>
        </row>
        <row r="109">
          <cell r="B109" t="str">
            <v>121</v>
          </cell>
          <cell r="D109">
            <v>1920.42</v>
          </cell>
          <cell r="E109">
            <v>4123.5200000000004</v>
          </cell>
          <cell r="F109">
            <v>10000</v>
          </cell>
        </row>
        <row r="110">
          <cell r="B110" t="str">
            <v>106</v>
          </cell>
          <cell r="C110">
            <v>111008.38</v>
          </cell>
          <cell r="E110">
            <v>4391.13</v>
          </cell>
        </row>
        <row r="111">
          <cell r="B111" t="str">
            <v>99</v>
          </cell>
          <cell r="C111">
            <v>6550.85</v>
          </cell>
          <cell r="E111">
            <v>3776.35</v>
          </cell>
        </row>
        <row r="112">
          <cell r="B112" t="str">
            <v>37</v>
          </cell>
          <cell r="C112">
            <v>1204.1099999999999</v>
          </cell>
          <cell r="E112">
            <v>2450.36</v>
          </cell>
        </row>
        <row r="113">
          <cell r="B113" t="str">
            <v>28</v>
          </cell>
          <cell r="D113">
            <v>6384.52</v>
          </cell>
          <cell r="E113">
            <v>3053.08</v>
          </cell>
        </row>
        <row r="114">
          <cell r="B114" t="str">
            <v>25</v>
          </cell>
          <cell r="D114">
            <v>10602.03</v>
          </cell>
          <cell r="E114">
            <v>8115.97</v>
          </cell>
        </row>
        <row r="115">
          <cell r="B115" t="str">
            <v>46</v>
          </cell>
          <cell r="C115">
            <v>1199.6600000000001</v>
          </cell>
          <cell r="E115">
            <v>2450.36</v>
          </cell>
        </row>
        <row r="116">
          <cell r="B116" t="str">
            <v>15</v>
          </cell>
          <cell r="C116">
            <v>4477.0200000000004</v>
          </cell>
          <cell r="E116">
            <v>2209.27</v>
          </cell>
          <cell r="F116">
            <v>6686.29</v>
          </cell>
        </row>
        <row r="117">
          <cell r="B117" t="str">
            <v>105</v>
          </cell>
          <cell r="C117">
            <v>23651.91</v>
          </cell>
          <cell r="E117">
            <v>4321.21</v>
          </cell>
        </row>
        <row r="118">
          <cell r="B118" t="str">
            <v>7</v>
          </cell>
          <cell r="D118">
            <v>194.53</v>
          </cell>
          <cell r="E118">
            <v>2209.27</v>
          </cell>
          <cell r="F118">
            <v>2015</v>
          </cell>
        </row>
        <row r="119">
          <cell r="B119" t="str">
            <v>1</v>
          </cell>
          <cell r="C119">
            <v>20451.64</v>
          </cell>
          <cell r="E119">
            <v>2281.59</v>
          </cell>
        </row>
        <row r="120">
          <cell r="B120" t="str">
            <v>53</v>
          </cell>
          <cell r="D120">
            <v>8939.74</v>
          </cell>
          <cell r="E120">
            <v>2838.51</v>
          </cell>
        </row>
        <row r="121">
          <cell r="B121" t="str">
            <v>101</v>
          </cell>
          <cell r="C121">
            <v>160</v>
          </cell>
          <cell r="E121">
            <v>3783.58</v>
          </cell>
        </row>
        <row r="122">
          <cell r="B122" t="str">
            <v>71</v>
          </cell>
          <cell r="C122">
            <v>841.53</v>
          </cell>
          <cell r="E122">
            <v>3197.73</v>
          </cell>
        </row>
        <row r="123">
          <cell r="B123" t="str">
            <v>111</v>
          </cell>
          <cell r="C123">
            <v>970.68</v>
          </cell>
          <cell r="E123">
            <v>2766.18</v>
          </cell>
        </row>
        <row r="124">
          <cell r="B124" t="str">
            <v>56</v>
          </cell>
          <cell r="D124">
            <v>4789.74</v>
          </cell>
          <cell r="E124">
            <v>2838.51</v>
          </cell>
        </row>
        <row r="125">
          <cell r="B125" t="str">
            <v>113</v>
          </cell>
          <cell r="C125">
            <v>123199.93</v>
          </cell>
          <cell r="E125">
            <v>2766.18</v>
          </cell>
        </row>
        <row r="126">
          <cell r="B126" t="str">
            <v>27</v>
          </cell>
          <cell r="C126">
            <v>801.48</v>
          </cell>
          <cell r="E126">
            <v>3053.08</v>
          </cell>
          <cell r="F126">
            <v>3854.56</v>
          </cell>
        </row>
        <row r="127">
          <cell r="B127" t="str">
            <v>4</v>
          </cell>
          <cell r="C127">
            <v>2367.84</v>
          </cell>
          <cell r="E127">
            <v>2281.59</v>
          </cell>
          <cell r="F127">
            <v>1980</v>
          </cell>
        </row>
        <row r="128">
          <cell r="B128" t="str">
            <v>131</v>
          </cell>
          <cell r="C128">
            <v>9067.85</v>
          </cell>
          <cell r="E128">
            <v>3776.35</v>
          </cell>
        </row>
        <row r="129">
          <cell r="B129" t="str">
            <v>123</v>
          </cell>
          <cell r="D129">
            <v>1198.9000000000001</v>
          </cell>
          <cell r="E129">
            <v>4649.1000000000004</v>
          </cell>
          <cell r="F129">
            <v>17397.5</v>
          </cell>
        </row>
        <row r="130">
          <cell r="B130" t="str">
            <v>29</v>
          </cell>
          <cell r="C130">
            <v>93046.02</v>
          </cell>
          <cell r="E130">
            <v>3195.32</v>
          </cell>
        </row>
        <row r="131">
          <cell r="B131" t="str">
            <v>60</v>
          </cell>
          <cell r="C131">
            <v>720.41</v>
          </cell>
          <cell r="E131">
            <v>3125.41</v>
          </cell>
        </row>
      </sheetData>
      <sheetData sheetId="7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4981.41</v>
          </cell>
          <cell r="E2">
            <v>2532.33</v>
          </cell>
        </row>
        <row r="3">
          <cell r="B3" t="str">
            <v>17</v>
          </cell>
          <cell r="C3">
            <v>3941.04</v>
          </cell>
          <cell r="E3">
            <v>2209.27</v>
          </cell>
          <cell r="F3">
            <v>4950</v>
          </cell>
        </row>
        <row r="4">
          <cell r="B4" t="str">
            <v>18</v>
          </cell>
          <cell r="C4">
            <v>4266.79</v>
          </cell>
          <cell r="E4">
            <v>2209.27</v>
          </cell>
          <cell r="F4">
            <v>4950</v>
          </cell>
        </row>
        <row r="5">
          <cell r="B5" t="str">
            <v>16</v>
          </cell>
          <cell r="D5">
            <v>3149.21</v>
          </cell>
          <cell r="E5">
            <v>2209.27</v>
          </cell>
          <cell r="F5">
            <v>990</v>
          </cell>
        </row>
        <row r="6">
          <cell r="B6" t="str">
            <v>36</v>
          </cell>
          <cell r="C6">
            <v>5704.45</v>
          </cell>
          <cell r="E6">
            <v>2869.85</v>
          </cell>
          <cell r="F6">
            <v>3000</v>
          </cell>
        </row>
        <row r="7">
          <cell r="B7" t="str">
            <v>8</v>
          </cell>
          <cell r="C7">
            <v>101744.79</v>
          </cell>
          <cell r="E7">
            <v>2209.27</v>
          </cell>
        </row>
        <row r="8">
          <cell r="B8" t="str">
            <v>52</v>
          </cell>
          <cell r="C8">
            <v>40270.76</v>
          </cell>
          <cell r="E8">
            <v>2787.88</v>
          </cell>
        </row>
        <row r="9">
          <cell r="B9" t="str">
            <v>114</v>
          </cell>
          <cell r="E9">
            <v>3776.35</v>
          </cell>
          <cell r="F9">
            <v>3776.35</v>
          </cell>
        </row>
        <row r="10">
          <cell r="B10" t="str">
            <v>19</v>
          </cell>
          <cell r="C10">
            <v>2473.79</v>
          </cell>
          <cell r="E10">
            <v>2209.27</v>
          </cell>
          <cell r="F10">
            <v>4950</v>
          </cell>
        </row>
        <row r="11">
          <cell r="B11" t="str">
            <v>84</v>
          </cell>
          <cell r="D11">
            <v>4806.88</v>
          </cell>
          <cell r="E11">
            <v>2329.81</v>
          </cell>
        </row>
        <row r="12">
          <cell r="B12" t="str">
            <v>31</v>
          </cell>
          <cell r="C12">
            <v>974.16</v>
          </cell>
          <cell r="E12">
            <v>3053.08</v>
          </cell>
        </row>
        <row r="13">
          <cell r="B13" t="str">
            <v>23</v>
          </cell>
          <cell r="C13">
            <v>37099.480000000003</v>
          </cell>
          <cell r="E13">
            <v>2811.99</v>
          </cell>
        </row>
        <row r="14">
          <cell r="B14" t="str">
            <v>9</v>
          </cell>
          <cell r="D14">
            <v>289.86</v>
          </cell>
          <cell r="E14">
            <v>2209.27</v>
          </cell>
        </row>
        <row r="15">
          <cell r="B15" t="str">
            <v>119</v>
          </cell>
          <cell r="D15">
            <v>327.66000000000003</v>
          </cell>
          <cell r="E15">
            <v>4482.74</v>
          </cell>
        </row>
        <row r="16">
          <cell r="B16" t="str">
            <v>14</v>
          </cell>
          <cell r="C16">
            <v>3608.34</v>
          </cell>
          <cell r="E16">
            <v>2209.27</v>
          </cell>
        </row>
        <row r="17">
          <cell r="B17" t="str">
            <v>38</v>
          </cell>
          <cell r="C17">
            <v>4194.47</v>
          </cell>
          <cell r="E17">
            <v>2450.36</v>
          </cell>
          <cell r="F17">
            <v>4950</v>
          </cell>
        </row>
        <row r="18">
          <cell r="B18" t="str">
            <v>86</v>
          </cell>
          <cell r="C18">
            <v>937.21</v>
          </cell>
          <cell r="E18">
            <v>2811.99</v>
          </cell>
          <cell r="F18">
            <v>12000</v>
          </cell>
        </row>
        <row r="19">
          <cell r="B19" t="str">
            <v>89</v>
          </cell>
          <cell r="C19">
            <v>118238.59</v>
          </cell>
          <cell r="E19">
            <v>3053.08</v>
          </cell>
        </row>
        <row r="20">
          <cell r="B20" t="str">
            <v>6</v>
          </cell>
          <cell r="C20">
            <v>12589.79</v>
          </cell>
          <cell r="E20">
            <v>2209.27</v>
          </cell>
        </row>
        <row r="21">
          <cell r="B21" t="str">
            <v>96</v>
          </cell>
          <cell r="C21">
            <v>3100.2</v>
          </cell>
          <cell r="E21">
            <v>3776.35</v>
          </cell>
        </row>
        <row r="22">
          <cell r="B22" t="str">
            <v>57</v>
          </cell>
          <cell r="C22">
            <v>7154.94</v>
          </cell>
          <cell r="E22">
            <v>5803.92</v>
          </cell>
          <cell r="F22">
            <v>5000</v>
          </cell>
        </row>
        <row r="23">
          <cell r="B23" t="str">
            <v>112</v>
          </cell>
          <cell r="D23">
            <v>7956.42</v>
          </cell>
          <cell r="E23">
            <v>2811.09</v>
          </cell>
        </row>
        <row r="24">
          <cell r="B24" t="str">
            <v>128</v>
          </cell>
          <cell r="C24">
            <v>72286.3</v>
          </cell>
          <cell r="E24">
            <v>5369.95</v>
          </cell>
        </row>
        <row r="25">
          <cell r="B25" t="str">
            <v>5</v>
          </cell>
          <cell r="E25">
            <v>2281.59</v>
          </cell>
          <cell r="F25">
            <v>4572</v>
          </cell>
        </row>
        <row r="26">
          <cell r="B26" t="str">
            <v>98</v>
          </cell>
          <cell r="C26">
            <v>1942.2</v>
          </cell>
          <cell r="E26">
            <v>3776.35</v>
          </cell>
          <cell r="F26">
            <v>4850</v>
          </cell>
        </row>
        <row r="27">
          <cell r="B27" t="str">
            <v>92</v>
          </cell>
          <cell r="C27">
            <v>4872.2</v>
          </cell>
          <cell r="E27">
            <v>3776.35</v>
          </cell>
          <cell r="F27">
            <v>10000</v>
          </cell>
        </row>
        <row r="28">
          <cell r="B28" t="str">
            <v>68</v>
          </cell>
          <cell r="C28">
            <v>165959.46</v>
          </cell>
          <cell r="E28">
            <v>3197.73</v>
          </cell>
        </row>
        <row r="29">
          <cell r="B29" t="str">
            <v>69</v>
          </cell>
          <cell r="C29">
            <v>165959.46</v>
          </cell>
          <cell r="E29">
            <v>3197.73</v>
          </cell>
        </row>
        <row r="30">
          <cell r="B30" t="str">
            <v>90</v>
          </cell>
          <cell r="C30">
            <v>61122.7</v>
          </cell>
          <cell r="E30">
            <v>3776.35</v>
          </cell>
        </row>
        <row r="31">
          <cell r="B31" t="str">
            <v>49</v>
          </cell>
          <cell r="D31">
            <v>7297.89</v>
          </cell>
          <cell r="E31">
            <v>2488.9299999999998</v>
          </cell>
        </row>
        <row r="32">
          <cell r="B32" t="str">
            <v>129</v>
          </cell>
          <cell r="C32">
            <v>26390.94</v>
          </cell>
          <cell r="E32">
            <v>4632.22</v>
          </cell>
          <cell r="F32">
            <v>30863.16</v>
          </cell>
        </row>
        <row r="33">
          <cell r="B33" t="str">
            <v>12</v>
          </cell>
          <cell r="C33">
            <v>2701.64</v>
          </cell>
          <cell r="E33">
            <v>2209.27</v>
          </cell>
          <cell r="F33">
            <v>5000</v>
          </cell>
        </row>
        <row r="34">
          <cell r="B34" t="str">
            <v>93</v>
          </cell>
          <cell r="C34">
            <v>42821.2</v>
          </cell>
          <cell r="E34">
            <v>3776.35</v>
          </cell>
        </row>
        <row r="35">
          <cell r="B35" t="str">
            <v>100</v>
          </cell>
          <cell r="C35">
            <v>48050.2</v>
          </cell>
          <cell r="E35">
            <v>3776.35</v>
          </cell>
        </row>
        <row r="36">
          <cell r="B36" t="str">
            <v>11</v>
          </cell>
          <cell r="D36">
            <v>4585.21</v>
          </cell>
          <cell r="E36">
            <v>2209.27</v>
          </cell>
        </row>
        <row r="37">
          <cell r="B37" t="str">
            <v>10</v>
          </cell>
          <cell r="D37">
            <v>177.29</v>
          </cell>
          <cell r="E37">
            <v>2322.58</v>
          </cell>
        </row>
        <row r="38">
          <cell r="B38" t="str">
            <v>126</v>
          </cell>
          <cell r="C38">
            <v>5906.7</v>
          </cell>
          <cell r="E38">
            <v>3776.35</v>
          </cell>
        </row>
        <row r="39">
          <cell r="B39" t="str">
            <v>44</v>
          </cell>
          <cell r="C39">
            <v>320</v>
          </cell>
          <cell r="E39">
            <v>2544.38</v>
          </cell>
          <cell r="F39">
            <v>2865</v>
          </cell>
        </row>
        <row r="40">
          <cell r="B40" t="str">
            <v>95</v>
          </cell>
          <cell r="D40">
            <v>923.8</v>
          </cell>
          <cell r="E40">
            <v>3776.35</v>
          </cell>
        </row>
        <row r="41">
          <cell r="B41" t="str">
            <v>125</v>
          </cell>
          <cell r="C41">
            <v>55783.87</v>
          </cell>
          <cell r="E41">
            <v>3776.35</v>
          </cell>
        </row>
        <row r="42">
          <cell r="B42" t="str">
            <v>34</v>
          </cell>
          <cell r="D42">
            <v>10.57</v>
          </cell>
          <cell r="E42">
            <v>2457.59</v>
          </cell>
          <cell r="F42">
            <v>2500</v>
          </cell>
        </row>
        <row r="43">
          <cell r="B43" t="str">
            <v>135</v>
          </cell>
          <cell r="E43">
            <v>3776.35</v>
          </cell>
        </row>
        <row r="44">
          <cell r="B44" t="str">
            <v>130</v>
          </cell>
          <cell r="C44">
            <v>4311.34</v>
          </cell>
          <cell r="E44">
            <v>4477.92</v>
          </cell>
          <cell r="F44">
            <v>9000</v>
          </cell>
        </row>
        <row r="45">
          <cell r="B45" t="str">
            <v>104</v>
          </cell>
          <cell r="D45">
            <v>8826.48</v>
          </cell>
          <cell r="E45">
            <v>4232.01</v>
          </cell>
        </row>
        <row r="46">
          <cell r="B46" t="str">
            <v>83</v>
          </cell>
          <cell r="C46">
            <v>39824.120000000003</v>
          </cell>
          <cell r="E46">
            <v>2329.81</v>
          </cell>
        </row>
        <row r="47">
          <cell r="B47" t="str">
            <v>3</v>
          </cell>
          <cell r="C47">
            <v>8146.94</v>
          </cell>
          <cell r="E47">
            <v>2332.2199999999998</v>
          </cell>
        </row>
        <row r="48">
          <cell r="B48" t="str">
            <v>50</v>
          </cell>
          <cell r="C48">
            <v>1986.74</v>
          </cell>
          <cell r="E48">
            <v>2375.62</v>
          </cell>
        </row>
        <row r="49">
          <cell r="B49" t="str">
            <v>134</v>
          </cell>
          <cell r="C49">
            <v>4713.7</v>
          </cell>
          <cell r="E49">
            <v>3776.35</v>
          </cell>
          <cell r="F49">
            <v>2623.5</v>
          </cell>
        </row>
        <row r="50">
          <cell r="B50" t="str">
            <v>115</v>
          </cell>
          <cell r="E50">
            <v>4986.63</v>
          </cell>
          <cell r="F50">
            <v>4986.63</v>
          </cell>
        </row>
        <row r="51">
          <cell r="B51" t="str">
            <v>116</v>
          </cell>
          <cell r="E51">
            <v>3395.43</v>
          </cell>
          <cell r="F51">
            <v>3395.43</v>
          </cell>
        </row>
        <row r="52">
          <cell r="B52" t="str">
            <v>117</v>
          </cell>
          <cell r="E52">
            <v>4451.3999999999996</v>
          </cell>
          <cell r="F52">
            <v>4451.3999999999996</v>
          </cell>
        </row>
        <row r="53">
          <cell r="B53" t="str">
            <v>118</v>
          </cell>
          <cell r="E53">
            <v>4123.5200000000004</v>
          </cell>
          <cell r="F53">
            <v>4123.5200000000004</v>
          </cell>
        </row>
        <row r="54">
          <cell r="B54" t="str">
            <v>133</v>
          </cell>
          <cell r="D54">
            <v>3494.05</v>
          </cell>
          <cell r="E54">
            <v>3776.35</v>
          </cell>
        </row>
        <row r="55">
          <cell r="B55" t="str">
            <v>107</v>
          </cell>
          <cell r="D55">
            <v>3803.26</v>
          </cell>
          <cell r="E55">
            <v>4391.13</v>
          </cell>
        </row>
        <row r="56">
          <cell r="B56" t="str">
            <v>108</v>
          </cell>
          <cell r="C56">
            <v>427.87</v>
          </cell>
          <cell r="E56">
            <v>4391.13</v>
          </cell>
          <cell r="F56">
            <v>8462.26</v>
          </cell>
        </row>
        <row r="57">
          <cell r="B57" t="str">
            <v>76</v>
          </cell>
          <cell r="C57">
            <v>3196.96</v>
          </cell>
          <cell r="E57">
            <v>3197.73</v>
          </cell>
          <cell r="F57">
            <v>6466</v>
          </cell>
        </row>
        <row r="58">
          <cell r="B58" t="str">
            <v>77</v>
          </cell>
          <cell r="C58">
            <v>3146.96</v>
          </cell>
          <cell r="E58">
            <v>3197.73</v>
          </cell>
          <cell r="F58">
            <v>4950</v>
          </cell>
        </row>
        <row r="59">
          <cell r="B59" t="str">
            <v>21</v>
          </cell>
          <cell r="D59">
            <v>1680.02</v>
          </cell>
          <cell r="E59">
            <v>2811.99</v>
          </cell>
          <cell r="F59">
            <v>2652</v>
          </cell>
        </row>
        <row r="60">
          <cell r="B60" t="str">
            <v>75</v>
          </cell>
          <cell r="D60">
            <v>4668.54</v>
          </cell>
          <cell r="E60">
            <v>3197.73</v>
          </cell>
          <cell r="F60">
            <v>3100</v>
          </cell>
        </row>
        <row r="61">
          <cell r="B61" t="str">
            <v>82</v>
          </cell>
          <cell r="D61">
            <v>1653.88</v>
          </cell>
          <cell r="E61">
            <v>2329.81</v>
          </cell>
          <cell r="F61">
            <v>5000</v>
          </cell>
        </row>
        <row r="62">
          <cell r="B62" t="str">
            <v>132</v>
          </cell>
          <cell r="D62">
            <v>28.8</v>
          </cell>
          <cell r="E62">
            <v>3776.35</v>
          </cell>
        </row>
        <row r="63">
          <cell r="B63" t="str">
            <v>74</v>
          </cell>
          <cell r="D63">
            <v>6210.86</v>
          </cell>
          <cell r="E63">
            <v>3450.88</v>
          </cell>
        </row>
        <row r="64">
          <cell r="B64" t="str">
            <v>51</v>
          </cell>
          <cell r="C64">
            <v>674.96</v>
          </cell>
          <cell r="E64">
            <v>2500.98</v>
          </cell>
          <cell r="F64">
            <v>4000</v>
          </cell>
        </row>
        <row r="65">
          <cell r="B65" t="str">
            <v>2</v>
          </cell>
          <cell r="C65">
            <v>4475.43</v>
          </cell>
          <cell r="E65">
            <v>2281.59</v>
          </cell>
        </row>
        <row r="66">
          <cell r="B66" t="str">
            <v>67</v>
          </cell>
          <cell r="D66">
            <v>980.66</v>
          </cell>
          <cell r="E66">
            <v>3118.17</v>
          </cell>
        </row>
        <row r="67">
          <cell r="B67" t="str">
            <v>65</v>
          </cell>
          <cell r="C67">
            <v>20929.84</v>
          </cell>
          <cell r="E67">
            <v>3260.42</v>
          </cell>
        </row>
        <row r="68">
          <cell r="B68" t="str">
            <v>61</v>
          </cell>
          <cell r="D68">
            <v>4213.49</v>
          </cell>
          <cell r="E68">
            <v>3518.38</v>
          </cell>
          <cell r="F68">
            <v>10000</v>
          </cell>
        </row>
        <row r="69">
          <cell r="B69" t="str">
            <v>122</v>
          </cell>
          <cell r="D69">
            <v>2817.28</v>
          </cell>
          <cell r="E69">
            <v>4000.56</v>
          </cell>
        </row>
        <row r="70">
          <cell r="B70" t="str">
            <v>47</v>
          </cell>
          <cell r="E70">
            <v>2566.08</v>
          </cell>
          <cell r="F70">
            <v>7698.24</v>
          </cell>
        </row>
        <row r="71">
          <cell r="B71" t="str">
            <v>48</v>
          </cell>
          <cell r="E71">
            <v>2500.98</v>
          </cell>
          <cell r="F71">
            <v>7502.94</v>
          </cell>
        </row>
        <row r="72">
          <cell r="B72" t="str">
            <v>39</v>
          </cell>
          <cell r="C72">
            <v>4921.22</v>
          </cell>
          <cell r="E72">
            <v>2450.36</v>
          </cell>
        </row>
        <row r="73">
          <cell r="B73" t="str">
            <v>54</v>
          </cell>
          <cell r="C73">
            <v>33489.599999999999</v>
          </cell>
          <cell r="E73">
            <v>2710.73</v>
          </cell>
        </row>
        <row r="74">
          <cell r="B74" t="str">
            <v>35</v>
          </cell>
          <cell r="D74">
            <v>1029.93</v>
          </cell>
          <cell r="E74">
            <v>2462.41</v>
          </cell>
        </row>
        <row r="75">
          <cell r="B75" t="str">
            <v>45</v>
          </cell>
          <cell r="C75">
            <v>35439.47</v>
          </cell>
          <cell r="E75">
            <v>2450.36</v>
          </cell>
        </row>
        <row r="76">
          <cell r="B76" t="str">
            <v>81</v>
          </cell>
          <cell r="E76">
            <v>2329.81</v>
          </cell>
        </row>
        <row r="77">
          <cell r="B77" t="str">
            <v>127</v>
          </cell>
          <cell r="C77">
            <v>9172.83</v>
          </cell>
          <cell r="E77">
            <v>4183.79</v>
          </cell>
        </row>
        <row r="78">
          <cell r="B78" t="str">
            <v>110</v>
          </cell>
          <cell r="D78">
            <v>8920.27</v>
          </cell>
          <cell r="E78">
            <v>2824.04</v>
          </cell>
        </row>
        <row r="79">
          <cell r="B79" t="str">
            <v>103</v>
          </cell>
          <cell r="D79">
            <v>10723.8</v>
          </cell>
          <cell r="E79">
            <v>4195.8500000000004</v>
          </cell>
        </row>
        <row r="80">
          <cell r="B80" t="str">
            <v>42</v>
          </cell>
          <cell r="C80">
            <v>4900.72</v>
          </cell>
          <cell r="E80">
            <v>2450.36</v>
          </cell>
        </row>
        <row r="81">
          <cell r="B81" t="str">
            <v>94</v>
          </cell>
          <cell r="C81">
            <v>6177.7</v>
          </cell>
          <cell r="E81">
            <v>3776.35</v>
          </cell>
        </row>
        <row r="82">
          <cell r="B82" t="str">
            <v>102</v>
          </cell>
          <cell r="C82">
            <v>4836.51</v>
          </cell>
          <cell r="E82">
            <v>4634.63</v>
          </cell>
          <cell r="F82">
            <v>5000</v>
          </cell>
        </row>
        <row r="83">
          <cell r="B83" t="str">
            <v>85</v>
          </cell>
          <cell r="C83">
            <v>14744.81</v>
          </cell>
          <cell r="E83">
            <v>2587.7800000000002</v>
          </cell>
        </row>
        <row r="84">
          <cell r="B84" t="str">
            <v>58</v>
          </cell>
          <cell r="C84">
            <v>50647.77</v>
          </cell>
          <cell r="E84">
            <v>3014.51</v>
          </cell>
        </row>
        <row r="85">
          <cell r="B85" t="str">
            <v>87</v>
          </cell>
          <cell r="E85">
            <v>2811.99</v>
          </cell>
          <cell r="F85">
            <v>5623.98</v>
          </cell>
        </row>
        <row r="86">
          <cell r="B86" t="str">
            <v>72</v>
          </cell>
          <cell r="D86">
            <v>4039.26</v>
          </cell>
          <cell r="E86">
            <v>3197.73</v>
          </cell>
        </row>
        <row r="87">
          <cell r="B87" t="str">
            <v>120</v>
          </cell>
          <cell r="D87">
            <v>41148.1</v>
          </cell>
          <cell r="E87">
            <v>4429.7</v>
          </cell>
        </row>
        <row r="88">
          <cell r="B88" t="str">
            <v>66</v>
          </cell>
          <cell r="C88">
            <v>3114.76</v>
          </cell>
          <cell r="E88">
            <v>3207.38</v>
          </cell>
          <cell r="F88">
            <v>3069</v>
          </cell>
        </row>
        <row r="89">
          <cell r="B89" t="str">
            <v>70</v>
          </cell>
          <cell r="C89">
            <v>29637.46</v>
          </cell>
          <cell r="E89">
            <v>3197.73</v>
          </cell>
          <cell r="F89">
            <v>32835.379999999997</v>
          </cell>
        </row>
        <row r="90">
          <cell r="B90" t="str">
            <v>78</v>
          </cell>
          <cell r="C90">
            <v>11189.86</v>
          </cell>
          <cell r="E90">
            <v>3197.73</v>
          </cell>
        </row>
        <row r="91">
          <cell r="B91" t="str">
            <v>55</v>
          </cell>
          <cell r="D91">
            <v>956.87</v>
          </cell>
          <cell r="E91">
            <v>2901.19</v>
          </cell>
          <cell r="F91">
            <v>3000</v>
          </cell>
        </row>
        <row r="92">
          <cell r="B92" t="str">
            <v>79</v>
          </cell>
          <cell r="D92">
            <v>10646.94</v>
          </cell>
          <cell r="E92">
            <v>3197.73</v>
          </cell>
        </row>
        <row r="93">
          <cell r="B93" t="str">
            <v>32</v>
          </cell>
          <cell r="C93">
            <v>3931.09</v>
          </cell>
          <cell r="E93">
            <v>2896.37</v>
          </cell>
        </row>
        <row r="94">
          <cell r="B94" t="str">
            <v>33</v>
          </cell>
          <cell r="C94">
            <v>2729.71</v>
          </cell>
          <cell r="E94">
            <v>2455.1799999999998</v>
          </cell>
        </row>
        <row r="95">
          <cell r="B95" t="str">
            <v>64</v>
          </cell>
          <cell r="D95">
            <v>0.57999999999999996</v>
          </cell>
          <cell r="E95">
            <v>2927.71</v>
          </cell>
        </row>
        <row r="96">
          <cell r="B96" t="str">
            <v>124</v>
          </cell>
          <cell r="E96">
            <v>0</v>
          </cell>
        </row>
        <row r="97">
          <cell r="B97" t="str">
            <v>97</v>
          </cell>
          <cell r="C97">
            <v>1295.2</v>
          </cell>
          <cell r="E97">
            <v>3776.35</v>
          </cell>
          <cell r="F97">
            <v>3600</v>
          </cell>
        </row>
        <row r="98">
          <cell r="B98" t="str">
            <v>13</v>
          </cell>
          <cell r="C98">
            <v>17403.39</v>
          </cell>
          <cell r="E98">
            <v>2209.27</v>
          </cell>
        </row>
        <row r="99">
          <cell r="B99" t="str">
            <v>20</v>
          </cell>
          <cell r="C99">
            <v>5752.12</v>
          </cell>
          <cell r="E99">
            <v>2163.46</v>
          </cell>
          <cell r="F99">
            <v>5800</v>
          </cell>
        </row>
        <row r="100">
          <cell r="B100" t="str">
            <v>63</v>
          </cell>
          <cell r="C100">
            <v>8167.42</v>
          </cell>
          <cell r="E100">
            <v>2927.71</v>
          </cell>
        </row>
        <row r="101">
          <cell r="B101" t="str">
            <v>88</v>
          </cell>
          <cell r="C101">
            <v>151</v>
          </cell>
          <cell r="E101">
            <v>3053.08</v>
          </cell>
          <cell r="F101">
            <v>2902.08</v>
          </cell>
        </row>
        <row r="102">
          <cell r="B102" t="str">
            <v>22</v>
          </cell>
          <cell r="C102">
            <v>37159.480000000003</v>
          </cell>
          <cell r="E102">
            <v>2811.99</v>
          </cell>
        </row>
        <row r="103">
          <cell r="B103" t="str">
            <v>62</v>
          </cell>
          <cell r="C103">
            <v>24511.32</v>
          </cell>
          <cell r="E103">
            <v>2949.41</v>
          </cell>
        </row>
        <row r="104">
          <cell r="B104" t="str">
            <v>43</v>
          </cell>
          <cell r="C104">
            <v>194.57</v>
          </cell>
          <cell r="E104">
            <v>2450.36</v>
          </cell>
          <cell r="F104">
            <v>2484.92</v>
          </cell>
        </row>
        <row r="105">
          <cell r="B105" t="str">
            <v>40</v>
          </cell>
          <cell r="D105">
            <v>5093.7299999999996</v>
          </cell>
          <cell r="E105">
            <v>4629.8100000000004</v>
          </cell>
          <cell r="F105">
            <v>4650</v>
          </cell>
        </row>
        <row r="106">
          <cell r="B106" t="str">
            <v>73</v>
          </cell>
          <cell r="C106">
            <v>5994.08</v>
          </cell>
          <cell r="E106">
            <v>3033.79</v>
          </cell>
          <cell r="F106">
            <v>9000</v>
          </cell>
        </row>
        <row r="107">
          <cell r="B107" t="str">
            <v>91</v>
          </cell>
          <cell r="D107">
            <v>11119.53</v>
          </cell>
          <cell r="E107">
            <v>3776.35</v>
          </cell>
        </row>
        <row r="108">
          <cell r="B108" t="str">
            <v>80</v>
          </cell>
          <cell r="C108">
            <v>16327.79</v>
          </cell>
          <cell r="E108">
            <v>3149.52</v>
          </cell>
        </row>
        <row r="109">
          <cell r="B109" t="str">
            <v>109</v>
          </cell>
          <cell r="D109">
            <v>5638.46</v>
          </cell>
          <cell r="E109">
            <v>2819.22</v>
          </cell>
        </row>
        <row r="110">
          <cell r="B110" t="str">
            <v>121</v>
          </cell>
          <cell r="D110">
            <v>7796.9</v>
          </cell>
          <cell r="E110">
            <v>4123.5200000000004</v>
          </cell>
        </row>
        <row r="111">
          <cell r="B111" t="str">
            <v>106</v>
          </cell>
          <cell r="C111">
            <v>115399.51</v>
          </cell>
          <cell r="E111">
            <v>4391.13</v>
          </cell>
        </row>
        <row r="112">
          <cell r="B112" t="str">
            <v>99</v>
          </cell>
          <cell r="C112">
            <v>10327.200000000001</v>
          </cell>
          <cell r="E112">
            <v>3776.35</v>
          </cell>
        </row>
        <row r="113">
          <cell r="B113" t="str">
            <v>37</v>
          </cell>
          <cell r="C113">
            <v>3654.47</v>
          </cell>
          <cell r="E113">
            <v>2450.36</v>
          </cell>
        </row>
        <row r="114">
          <cell r="B114" t="str">
            <v>28</v>
          </cell>
          <cell r="D114">
            <v>3331.44</v>
          </cell>
          <cell r="E114">
            <v>3053.08</v>
          </cell>
        </row>
        <row r="115">
          <cell r="B115" t="str">
            <v>25</v>
          </cell>
          <cell r="D115">
            <v>2486.06</v>
          </cell>
          <cell r="E115">
            <v>8115.97</v>
          </cell>
        </row>
        <row r="116">
          <cell r="B116" t="str">
            <v>46</v>
          </cell>
          <cell r="C116">
            <v>3650.02</v>
          </cell>
          <cell r="E116">
            <v>2450.36</v>
          </cell>
          <cell r="F116">
            <v>4950</v>
          </cell>
        </row>
        <row r="117">
          <cell r="B117" t="str">
            <v>15</v>
          </cell>
          <cell r="E117">
            <v>2209.27</v>
          </cell>
        </row>
        <row r="118">
          <cell r="B118" t="str">
            <v>105</v>
          </cell>
          <cell r="C118">
            <v>27973.119999999999</v>
          </cell>
          <cell r="E118">
            <v>4321.21</v>
          </cell>
        </row>
        <row r="119">
          <cell r="B119" t="str">
            <v>7</v>
          </cell>
          <cell r="D119">
            <v>0.26</v>
          </cell>
          <cell r="E119">
            <v>2209.27</v>
          </cell>
          <cell r="F119">
            <v>2210</v>
          </cell>
        </row>
        <row r="120">
          <cell r="B120" t="str">
            <v>1</v>
          </cell>
          <cell r="C120">
            <v>22733.23</v>
          </cell>
          <cell r="E120">
            <v>2281.59</v>
          </cell>
        </row>
        <row r="121">
          <cell r="B121" t="str">
            <v>53</v>
          </cell>
          <cell r="D121">
            <v>6101.23</v>
          </cell>
          <cell r="E121">
            <v>2838.51</v>
          </cell>
        </row>
        <row r="122">
          <cell r="B122" t="str">
            <v>101</v>
          </cell>
          <cell r="C122">
            <v>3943.58</v>
          </cell>
          <cell r="E122">
            <v>3783.58</v>
          </cell>
          <cell r="F122">
            <v>7727.16</v>
          </cell>
        </row>
        <row r="123">
          <cell r="B123" t="str">
            <v>71</v>
          </cell>
          <cell r="C123">
            <v>4039.26</v>
          </cell>
          <cell r="E123">
            <v>3197.73</v>
          </cell>
          <cell r="F123">
            <v>1001.53</v>
          </cell>
        </row>
        <row r="124">
          <cell r="B124" t="str">
            <v>111</v>
          </cell>
          <cell r="C124">
            <v>3736.86</v>
          </cell>
          <cell r="E124">
            <v>2766.18</v>
          </cell>
        </row>
        <row r="125">
          <cell r="B125" t="str">
            <v>56</v>
          </cell>
          <cell r="D125">
            <v>1951.23</v>
          </cell>
          <cell r="E125">
            <v>2838.51</v>
          </cell>
        </row>
        <row r="126">
          <cell r="B126" t="str">
            <v>113</v>
          </cell>
          <cell r="C126">
            <v>125966.11</v>
          </cell>
          <cell r="E126">
            <v>2766.18</v>
          </cell>
        </row>
        <row r="127">
          <cell r="B127" t="str">
            <v>27</v>
          </cell>
          <cell r="E127">
            <v>3053.08</v>
          </cell>
          <cell r="F127">
            <v>3053.08</v>
          </cell>
        </row>
        <row r="128">
          <cell r="B128" t="str">
            <v>4</v>
          </cell>
          <cell r="C128">
            <v>2669.43</v>
          </cell>
          <cell r="E128">
            <v>2281.59</v>
          </cell>
        </row>
        <row r="129">
          <cell r="B129" t="str">
            <v>131</v>
          </cell>
          <cell r="C129">
            <v>12844.2</v>
          </cell>
          <cell r="E129">
            <v>3776.35</v>
          </cell>
        </row>
        <row r="130">
          <cell r="B130" t="str">
            <v>123</v>
          </cell>
          <cell r="D130">
            <v>13947.3</v>
          </cell>
          <cell r="E130">
            <v>4649.1000000000004</v>
          </cell>
        </row>
        <row r="131">
          <cell r="B131" t="str">
            <v>29</v>
          </cell>
          <cell r="C131">
            <v>96241.34</v>
          </cell>
          <cell r="E131">
            <v>3195.32</v>
          </cell>
        </row>
        <row r="132">
          <cell r="B132" t="str">
            <v>60</v>
          </cell>
          <cell r="C132">
            <v>3845.82</v>
          </cell>
          <cell r="E132">
            <v>3125.41</v>
          </cell>
          <cell r="F132">
            <v>15000</v>
          </cell>
        </row>
        <row r="133">
          <cell r="E133">
            <v>416567.66000000003</v>
          </cell>
          <cell r="F133">
            <v>305535.56000000006</v>
          </cell>
        </row>
      </sheetData>
      <sheetData sheetId="8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7513.74</v>
          </cell>
          <cell r="E2">
            <v>2532.33</v>
          </cell>
        </row>
        <row r="3">
          <cell r="B3" t="str">
            <v>17</v>
          </cell>
          <cell r="C3">
            <v>1200.31</v>
          </cell>
          <cell r="E3">
            <v>2209.27</v>
          </cell>
          <cell r="F3">
            <v>4950</v>
          </cell>
        </row>
        <row r="4">
          <cell r="B4" t="str">
            <v>18</v>
          </cell>
          <cell r="C4">
            <v>1526.06</v>
          </cell>
          <cell r="E4">
            <v>2209.27</v>
          </cell>
          <cell r="F4">
            <v>4950</v>
          </cell>
        </row>
        <row r="5">
          <cell r="B5" t="str">
            <v>16</v>
          </cell>
          <cell r="D5">
            <v>1929.94</v>
          </cell>
          <cell r="E5">
            <v>2209.27</v>
          </cell>
          <cell r="F5">
            <v>2790</v>
          </cell>
        </row>
        <row r="6">
          <cell r="B6" t="str">
            <v>36</v>
          </cell>
          <cell r="C6">
            <v>5574.3</v>
          </cell>
          <cell r="E6">
            <v>2869.85</v>
          </cell>
          <cell r="F6">
            <v>5770</v>
          </cell>
        </row>
        <row r="7">
          <cell r="B7" t="str">
            <v>8</v>
          </cell>
          <cell r="C7">
            <v>103954.06</v>
          </cell>
          <cell r="E7">
            <v>2209.27</v>
          </cell>
        </row>
        <row r="8">
          <cell r="B8" t="str">
            <v>52</v>
          </cell>
          <cell r="C8">
            <v>43058.64</v>
          </cell>
          <cell r="E8">
            <v>2787.88</v>
          </cell>
        </row>
        <row r="9">
          <cell r="B9" t="str">
            <v>114</v>
          </cell>
          <cell r="E9">
            <v>3776.35</v>
          </cell>
          <cell r="F9">
            <v>3776.35</v>
          </cell>
        </row>
        <row r="10">
          <cell r="B10" t="str">
            <v>19</v>
          </cell>
          <cell r="D10">
            <v>266.94</v>
          </cell>
          <cell r="E10">
            <v>2209.27</v>
          </cell>
        </row>
        <row r="11">
          <cell r="B11" t="str">
            <v>84</v>
          </cell>
          <cell r="D11">
            <v>2477.0700000000002</v>
          </cell>
          <cell r="E11">
            <v>2329.81</v>
          </cell>
          <cell r="F11">
            <v>4455</v>
          </cell>
        </row>
        <row r="12">
          <cell r="B12" t="str">
            <v>31</v>
          </cell>
          <cell r="C12">
            <v>4027.24</v>
          </cell>
          <cell r="E12">
            <v>3053.08</v>
          </cell>
        </row>
        <row r="13">
          <cell r="B13" t="str">
            <v>23</v>
          </cell>
          <cell r="C13">
            <v>39911.47</v>
          </cell>
          <cell r="E13">
            <v>2811.99</v>
          </cell>
          <cell r="F13">
            <v>5000</v>
          </cell>
        </row>
        <row r="14">
          <cell r="B14" t="str">
            <v>9</v>
          </cell>
          <cell r="C14">
            <v>1919.41</v>
          </cell>
          <cell r="E14">
            <v>2209.27</v>
          </cell>
          <cell r="F14">
            <v>5000</v>
          </cell>
        </row>
        <row r="15">
          <cell r="B15" t="str">
            <v>119</v>
          </cell>
          <cell r="C15">
            <v>4155.08</v>
          </cell>
          <cell r="E15">
            <v>4482.74</v>
          </cell>
          <cell r="F15">
            <v>3125.2</v>
          </cell>
        </row>
        <row r="16">
          <cell r="B16" t="str">
            <v>14</v>
          </cell>
          <cell r="C16">
            <v>5817.61</v>
          </cell>
          <cell r="E16">
            <v>2209.27</v>
          </cell>
        </row>
        <row r="17">
          <cell r="B17" t="str">
            <v>38</v>
          </cell>
          <cell r="C17">
            <v>1694.83</v>
          </cell>
          <cell r="E17">
            <v>2450.36</v>
          </cell>
          <cell r="F17">
            <v>6930</v>
          </cell>
        </row>
        <row r="18">
          <cell r="B18" t="str">
            <v>86</v>
          </cell>
          <cell r="D18">
            <v>8250.7999999999993</v>
          </cell>
          <cell r="E18">
            <v>2811.99</v>
          </cell>
        </row>
        <row r="19">
          <cell r="B19" t="str">
            <v>89</v>
          </cell>
          <cell r="C19">
            <v>121291.67</v>
          </cell>
          <cell r="E19">
            <v>3053.08</v>
          </cell>
        </row>
        <row r="20">
          <cell r="B20" t="str">
            <v>6</v>
          </cell>
          <cell r="C20">
            <v>14799.06</v>
          </cell>
          <cell r="E20">
            <v>2209.27</v>
          </cell>
          <cell r="F20">
            <v>5000</v>
          </cell>
        </row>
        <row r="21">
          <cell r="B21" t="str">
            <v>96</v>
          </cell>
          <cell r="C21">
            <v>6876.55</v>
          </cell>
          <cell r="E21">
            <v>3776.35</v>
          </cell>
          <cell r="F21">
            <v>19800</v>
          </cell>
        </row>
        <row r="22">
          <cell r="B22" t="str">
            <v>57</v>
          </cell>
          <cell r="C22">
            <v>7958.86</v>
          </cell>
          <cell r="E22">
            <v>5803.92</v>
          </cell>
          <cell r="F22">
            <v>6500</v>
          </cell>
        </row>
        <row r="23">
          <cell r="B23" t="str">
            <v>112</v>
          </cell>
          <cell r="D23">
            <v>5145.33</v>
          </cell>
          <cell r="E23">
            <v>2811.09</v>
          </cell>
        </row>
        <row r="24">
          <cell r="B24" t="str">
            <v>128</v>
          </cell>
          <cell r="C24">
            <v>77656.25</v>
          </cell>
          <cell r="E24">
            <v>5369.95</v>
          </cell>
        </row>
        <row r="25">
          <cell r="B25" t="str">
            <v>5</v>
          </cell>
          <cell r="D25">
            <v>2290.41</v>
          </cell>
          <cell r="E25">
            <v>2281.59</v>
          </cell>
          <cell r="F25">
            <v>2282</v>
          </cell>
        </row>
        <row r="26">
          <cell r="B26" t="str">
            <v>98</v>
          </cell>
          <cell r="C26">
            <v>868.55</v>
          </cell>
          <cell r="E26">
            <v>3776.35</v>
          </cell>
          <cell r="F26">
            <v>5000</v>
          </cell>
        </row>
        <row r="27">
          <cell r="B27" t="str">
            <v>92</v>
          </cell>
          <cell r="D27">
            <v>1351.45</v>
          </cell>
          <cell r="E27">
            <v>3776.35</v>
          </cell>
        </row>
        <row r="28">
          <cell r="B28" t="str">
            <v>68</v>
          </cell>
          <cell r="C28">
            <v>169157.19</v>
          </cell>
          <cell r="E28">
            <v>3197.73</v>
          </cell>
        </row>
        <row r="29">
          <cell r="B29" t="str">
            <v>69</v>
          </cell>
          <cell r="C29">
            <v>169157.19</v>
          </cell>
          <cell r="E29">
            <v>3197.73</v>
          </cell>
        </row>
        <row r="30">
          <cell r="B30" t="str">
            <v>90</v>
          </cell>
          <cell r="C30">
            <v>64899.05</v>
          </cell>
          <cell r="E30">
            <v>3776.35</v>
          </cell>
        </row>
        <row r="31">
          <cell r="B31" t="str">
            <v>49</v>
          </cell>
          <cell r="D31">
            <v>4808.96</v>
          </cell>
          <cell r="E31">
            <v>2488.9299999999998</v>
          </cell>
        </row>
        <row r="32">
          <cell r="B32" t="str">
            <v>129</v>
          </cell>
          <cell r="C32">
            <v>160</v>
          </cell>
          <cell r="E32">
            <v>4632.22</v>
          </cell>
        </row>
        <row r="33">
          <cell r="B33" t="str">
            <v>12</v>
          </cell>
          <cell r="D33">
            <v>89.09</v>
          </cell>
          <cell r="E33">
            <v>2209.27</v>
          </cell>
          <cell r="F33">
            <v>5000</v>
          </cell>
        </row>
        <row r="34">
          <cell r="B34" t="str">
            <v>93</v>
          </cell>
          <cell r="C34">
            <v>46597.55</v>
          </cell>
          <cell r="E34">
            <v>3776.35</v>
          </cell>
        </row>
        <row r="35">
          <cell r="B35" t="str">
            <v>100</v>
          </cell>
          <cell r="C35">
            <v>51826.55</v>
          </cell>
          <cell r="E35">
            <v>3776.35</v>
          </cell>
        </row>
        <row r="36">
          <cell r="B36" t="str">
            <v>11</v>
          </cell>
          <cell r="D36">
            <v>2375.94</v>
          </cell>
          <cell r="E36">
            <v>2209.27</v>
          </cell>
        </row>
        <row r="37">
          <cell r="B37" t="str">
            <v>10</v>
          </cell>
          <cell r="C37">
            <v>2145.29</v>
          </cell>
          <cell r="E37">
            <v>2322.58</v>
          </cell>
          <cell r="F37">
            <v>5000</v>
          </cell>
        </row>
        <row r="38">
          <cell r="B38" t="str">
            <v>126</v>
          </cell>
          <cell r="C38">
            <v>9683.0499999999993</v>
          </cell>
          <cell r="E38">
            <v>3776.35</v>
          </cell>
          <cell r="F38">
            <v>20000</v>
          </cell>
        </row>
        <row r="39">
          <cell r="B39" t="str">
            <v>44</v>
          </cell>
          <cell r="D39">
            <v>0.62</v>
          </cell>
          <cell r="E39">
            <v>2544.38</v>
          </cell>
          <cell r="F39">
            <v>2543.7600000000002</v>
          </cell>
        </row>
        <row r="40">
          <cell r="B40" t="str">
            <v>95</v>
          </cell>
          <cell r="C40">
            <v>2852.55</v>
          </cell>
          <cell r="E40">
            <v>3776.35</v>
          </cell>
          <cell r="F40">
            <v>10000</v>
          </cell>
        </row>
        <row r="41">
          <cell r="B41" t="str">
            <v>125</v>
          </cell>
          <cell r="C41">
            <v>59560.22</v>
          </cell>
          <cell r="E41">
            <v>3776.35</v>
          </cell>
        </row>
        <row r="42">
          <cell r="B42" t="str">
            <v>34</v>
          </cell>
          <cell r="D42">
            <v>52.98</v>
          </cell>
          <cell r="E42">
            <v>2457.59</v>
          </cell>
          <cell r="F42">
            <v>2405</v>
          </cell>
        </row>
        <row r="43">
          <cell r="B43" t="str">
            <v>135</v>
          </cell>
          <cell r="C43">
            <v>3776.35</v>
          </cell>
          <cell r="E43">
            <v>3776.35</v>
          </cell>
          <cell r="F43">
            <v>7552.7</v>
          </cell>
        </row>
        <row r="44">
          <cell r="B44" t="str">
            <v>130</v>
          </cell>
          <cell r="D44">
            <v>210.74</v>
          </cell>
          <cell r="E44">
            <v>4477.92</v>
          </cell>
        </row>
        <row r="45">
          <cell r="B45" t="str">
            <v>104</v>
          </cell>
          <cell r="D45">
            <v>4594.47</v>
          </cell>
          <cell r="E45">
            <v>4232.01</v>
          </cell>
          <cell r="F45">
            <v>17000</v>
          </cell>
        </row>
        <row r="46">
          <cell r="B46" t="str">
            <v>83</v>
          </cell>
          <cell r="C46">
            <v>42153.93</v>
          </cell>
          <cell r="E46">
            <v>2329.81</v>
          </cell>
        </row>
        <row r="47">
          <cell r="B47" t="str">
            <v>3</v>
          </cell>
          <cell r="C47">
            <v>10479.16</v>
          </cell>
          <cell r="E47">
            <v>2332.2199999999998</v>
          </cell>
        </row>
        <row r="48">
          <cell r="B48" t="str">
            <v>50</v>
          </cell>
          <cell r="C48">
            <v>4362.3599999999997</v>
          </cell>
          <cell r="E48">
            <v>2375.62</v>
          </cell>
          <cell r="F48">
            <v>6000</v>
          </cell>
        </row>
        <row r="49">
          <cell r="B49" t="str">
            <v>134</v>
          </cell>
          <cell r="C49">
            <v>5866.55</v>
          </cell>
          <cell r="E49">
            <v>3776.35</v>
          </cell>
          <cell r="F49">
            <v>9801</v>
          </cell>
        </row>
        <row r="50">
          <cell r="B50" t="str">
            <v>115</v>
          </cell>
          <cell r="E50">
            <v>4986.63</v>
          </cell>
          <cell r="F50">
            <v>4986.63</v>
          </cell>
        </row>
        <row r="51">
          <cell r="B51" t="str">
            <v>116</v>
          </cell>
          <cell r="E51">
            <v>3395.43</v>
          </cell>
          <cell r="F51">
            <v>3395.43</v>
          </cell>
        </row>
        <row r="52">
          <cell r="B52" t="str">
            <v>117</v>
          </cell>
          <cell r="E52">
            <v>4451.3999999999996</v>
          </cell>
          <cell r="F52">
            <v>4451.3999999999996</v>
          </cell>
        </row>
        <row r="53">
          <cell r="B53" t="str">
            <v>118</v>
          </cell>
          <cell r="E53">
            <v>4123.5200000000004</v>
          </cell>
          <cell r="F53">
            <v>4123.5200000000004</v>
          </cell>
        </row>
        <row r="54">
          <cell r="B54" t="str">
            <v>133</v>
          </cell>
          <cell r="C54">
            <v>282.3</v>
          </cell>
          <cell r="E54">
            <v>3776.35</v>
          </cell>
          <cell r="F54">
            <v>5000</v>
          </cell>
        </row>
        <row r="55">
          <cell r="B55" t="str">
            <v>107</v>
          </cell>
          <cell r="C55">
            <v>587.87</v>
          </cell>
          <cell r="E55">
            <v>4391.13</v>
          </cell>
          <cell r="F55">
            <v>8462.26</v>
          </cell>
        </row>
        <row r="56">
          <cell r="B56" t="str">
            <v>108</v>
          </cell>
          <cell r="D56">
            <v>3643.26</v>
          </cell>
          <cell r="E56">
            <v>4391.13</v>
          </cell>
        </row>
        <row r="57">
          <cell r="B57" t="str">
            <v>76</v>
          </cell>
          <cell r="D57">
            <v>71.31</v>
          </cell>
          <cell r="E57">
            <v>3197.73</v>
          </cell>
          <cell r="F57">
            <v>3127</v>
          </cell>
        </row>
        <row r="58">
          <cell r="B58" t="str">
            <v>77</v>
          </cell>
          <cell r="C58">
            <v>1394.69</v>
          </cell>
          <cell r="E58">
            <v>3197.73</v>
          </cell>
          <cell r="F58">
            <v>4600</v>
          </cell>
        </row>
        <row r="59">
          <cell r="B59" t="str">
            <v>21</v>
          </cell>
          <cell r="D59">
            <v>1520.03</v>
          </cell>
          <cell r="E59">
            <v>2811.99</v>
          </cell>
          <cell r="F59">
            <v>2652</v>
          </cell>
        </row>
        <row r="60">
          <cell r="B60" t="str">
            <v>75</v>
          </cell>
          <cell r="D60">
            <v>4570.8100000000004</v>
          </cell>
          <cell r="E60">
            <v>3197.73</v>
          </cell>
          <cell r="F60">
            <v>3100</v>
          </cell>
        </row>
        <row r="61">
          <cell r="B61" t="str">
            <v>82</v>
          </cell>
          <cell r="D61">
            <v>4324.07</v>
          </cell>
          <cell r="E61">
            <v>2329.81</v>
          </cell>
        </row>
        <row r="62">
          <cell r="B62" t="str">
            <v>132</v>
          </cell>
          <cell r="C62">
            <v>3747.55</v>
          </cell>
          <cell r="E62">
            <v>3776.35</v>
          </cell>
          <cell r="F62">
            <v>3617</v>
          </cell>
        </row>
        <row r="63">
          <cell r="B63" t="str">
            <v>74</v>
          </cell>
          <cell r="D63">
            <v>2759.98</v>
          </cell>
          <cell r="E63">
            <v>3450.88</v>
          </cell>
        </row>
        <row r="64">
          <cell r="B64" t="str">
            <v>51</v>
          </cell>
          <cell r="D64">
            <v>824.06</v>
          </cell>
          <cell r="E64">
            <v>2500.98</v>
          </cell>
          <cell r="F64">
            <v>4000</v>
          </cell>
        </row>
        <row r="65">
          <cell r="B65" t="str">
            <v>2</v>
          </cell>
          <cell r="C65">
            <v>6757.02</v>
          </cell>
          <cell r="E65">
            <v>2281.59</v>
          </cell>
          <cell r="F65">
            <v>9900</v>
          </cell>
        </row>
        <row r="66">
          <cell r="B66" t="str">
            <v>67</v>
          </cell>
          <cell r="C66">
            <v>2137.5100000000002</v>
          </cell>
          <cell r="E66">
            <v>3118.17</v>
          </cell>
          <cell r="F66">
            <v>7500</v>
          </cell>
        </row>
        <row r="67">
          <cell r="B67" t="str">
            <v>65</v>
          </cell>
          <cell r="C67">
            <v>24190.26</v>
          </cell>
          <cell r="E67">
            <v>3260.42</v>
          </cell>
        </row>
        <row r="68">
          <cell r="B68" t="str">
            <v>61</v>
          </cell>
          <cell r="D68">
            <v>10695.11</v>
          </cell>
          <cell r="E68">
            <v>3518.38</v>
          </cell>
        </row>
        <row r="69">
          <cell r="B69" t="str">
            <v>122</v>
          </cell>
          <cell r="C69">
            <v>1183.28</v>
          </cell>
          <cell r="E69">
            <v>4000.56</v>
          </cell>
        </row>
        <row r="70">
          <cell r="B70" t="str">
            <v>47</v>
          </cell>
          <cell r="D70">
            <v>5132.16</v>
          </cell>
          <cell r="E70">
            <v>2566.08</v>
          </cell>
        </row>
        <row r="71">
          <cell r="B71" t="str">
            <v>48</v>
          </cell>
          <cell r="D71">
            <v>5001.96</v>
          </cell>
          <cell r="E71">
            <v>2500.98</v>
          </cell>
        </row>
        <row r="72">
          <cell r="B72" t="str">
            <v>39</v>
          </cell>
          <cell r="C72">
            <v>7371.58</v>
          </cell>
          <cell r="E72">
            <v>2450.36</v>
          </cell>
          <cell r="F72">
            <v>10000</v>
          </cell>
        </row>
        <row r="73">
          <cell r="B73" t="str">
            <v>54</v>
          </cell>
          <cell r="C73">
            <v>36200.33</v>
          </cell>
          <cell r="E73">
            <v>2710.73</v>
          </cell>
        </row>
        <row r="74">
          <cell r="B74" t="str">
            <v>35</v>
          </cell>
          <cell r="C74">
            <v>1432.48</v>
          </cell>
          <cell r="E74">
            <v>2462.41</v>
          </cell>
          <cell r="F74">
            <v>3000</v>
          </cell>
        </row>
        <row r="75">
          <cell r="B75" t="str">
            <v>45</v>
          </cell>
          <cell r="C75">
            <v>37889.83</v>
          </cell>
          <cell r="E75">
            <v>2450.36</v>
          </cell>
        </row>
        <row r="76">
          <cell r="B76" t="str">
            <v>81</v>
          </cell>
          <cell r="C76">
            <v>2329.81</v>
          </cell>
          <cell r="E76">
            <v>2329.81</v>
          </cell>
          <cell r="F76">
            <v>4660</v>
          </cell>
        </row>
        <row r="77">
          <cell r="B77" t="str">
            <v>127</v>
          </cell>
          <cell r="C77">
            <v>13356.62</v>
          </cell>
          <cell r="E77">
            <v>4183.79</v>
          </cell>
        </row>
        <row r="78">
          <cell r="B78" t="str">
            <v>110</v>
          </cell>
          <cell r="D78">
            <v>6096.23</v>
          </cell>
          <cell r="E78">
            <v>2824.04</v>
          </cell>
          <cell r="F78">
            <v>8000</v>
          </cell>
        </row>
        <row r="79">
          <cell r="B79" t="str">
            <v>103</v>
          </cell>
          <cell r="D79">
            <v>6527.95</v>
          </cell>
          <cell r="E79">
            <v>4195.8500000000004</v>
          </cell>
        </row>
        <row r="80">
          <cell r="B80" t="str">
            <v>42</v>
          </cell>
          <cell r="C80">
            <v>7351.08</v>
          </cell>
          <cell r="E80">
            <v>2450.36</v>
          </cell>
          <cell r="F80">
            <v>9801.44</v>
          </cell>
        </row>
        <row r="81">
          <cell r="B81" t="str">
            <v>94</v>
          </cell>
          <cell r="C81">
            <v>9954.0499999999993</v>
          </cell>
          <cell r="E81">
            <v>3776.35</v>
          </cell>
          <cell r="F81">
            <v>12000</v>
          </cell>
        </row>
        <row r="82">
          <cell r="B82" t="str">
            <v>102</v>
          </cell>
          <cell r="C82">
            <v>4471.1400000000003</v>
          </cell>
          <cell r="E82">
            <v>4634.63</v>
          </cell>
          <cell r="F82">
            <v>9900</v>
          </cell>
        </row>
        <row r="83">
          <cell r="B83" t="str">
            <v>85</v>
          </cell>
          <cell r="C83">
            <v>17332.59</v>
          </cell>
          <cell r="E83">
            <v>2587.7800000000002</v>
          </cell>
        </row>
        <row r="84">
          <cell r="B84" t="str">
            <v>58</v>
          </cell>
          <cell r="C84">
            <v>53662.28</v>
          </cell>
          <cell r="E84">
            <v>3014.51</v>
          </cell>
        </row>
        <row r="85">
          <cell r="B85" t="str">
            <v>87</v>
          </cell>
          <cell r="D85">
            <v>2811.99</v>
          </cell>
          <cell r="E85">
            <v>2811.99</v>
          </cell>
        </row>
        <row r="86">
          <cell r="B86" t="str">
            <v>72</v>
          </cell>
          <cell r="D86">
            <v>841.53</v>
          </cell>
          <cell r="E86">
            <v>3197.73</v>
          </cell>
          <cell r="F86">
            <v>11789.39</v>
          </cell>
        </row>
        <row r="87">
          <cell r="B87" t="str">
            <v>120</v>
          </cell>
          <cell r="D87">
            <v>36718.400000000001</v>
          </cell>
          <cell r="E87">
            <v>4429.7</v>
          </cell>
        </row>
        <row r="88">
          <cell r="B88" t="str">
            <v>66</v>
          </cell>
          <cell r="C88">
            <v>3253.14</v>
          </cell>
          <cell r="E88">
            <v>3207.38</v>
          </cell>
          <cell r="F88">
            <v>6460.52</v>
          </cell>
        </row>
        <row r="89">
          <cell r="B89" t="str">
            <v>70</v>
          </cell>
          <cell r="D89">
            <v>0.19</v>
          </cell>
          <cell r="E89">
            <v>3197.73</v>
          </cell>
        </row>
        <row r="90">
          <cell r="B90" t="str">
            <v>78</v>
          </cell>
          <cell r="C90">
            <v>14387.59</v>
          </cell>
          <cell r="E90">
            <v>3197.73</v>
          </cell>
          <cell r="F90">
            <v>8000</v>
          </cell>
        </row>
        <row r="91">
          <cell r="B91" t="str">
            <v>55</v>
          </cell>
          <cell r="D91">
            <v>1055.68</v>
          </cell>
          <cell r="E91">
            <v>2901.19</v>
          </cell>
          <cell r="F91">
            <v>2000</v>
          </cell>
        </row>
        <row r="92">
          <cell r="B92" t="str">
            <v>79</v>
          </cell>
          <cell r="D92">
            <v>7449.21</v>
          </cell>
          <cell r="E92">
            <v>3197.73</v>
          </cell>
        </row>
        <row r="93">
          <cell r="B93" t="str">
            <v>32</v>
          </cell>
          <cell r="C93">
            <v>6827.46</v>
          </cell>
          <cell r="E93">
            <v>2896.37</v>
          </cell>
          <cell r="F93">
            <v>15000</v>
          </cell>
        </row>
        <row r="94">
          <cell r="B94" t="str">
            <v>33</v>
          </cell>
          <cell r="C94">
            <v>5184.8900000000003</v>
          </cell>
          <cell r="E94">
            <v>2455.1799999999998</v>
          </cell>
          <cell r="F94">
            <v>15000</v>
          </cell>
        </row>
        <row r="95">
          <cell r="B95" t="str">
            <v>64</v>
          </cell>
          <cell r="C95">
            <v>2927.13</v>
          </cell>
          <cell r="E95">
            <v>2927.71</v>
          </cell>
          <cell r="F95">
            <v>3000</v>
          </cell>
        </row>
        <row r="96">
          <cell r="B96" t="str">
            <v>124</v>
          </cell>
          <cell r="E96">
            <v>0</v>
          </cell>
        </row>
        <row r="97">
          <cell r="B97" t="str">
            <v>97</v>
          </cell>
          <cell r="C97">
            <v>1471.55</v>
          </cell>
          <cell r="E97">
            <v>3776.35</v>
          </cell>
        </row>
        <row r="98">
          <cell r="B98" t="str">
            <v>13</v>
          </cell>
          <cell r="C98">
            <v>19612.66</v>
          </cell>
          <cell r="E98">
            <v>2209.27</v>
          </cell>
        </row>
        <row r="99">
          <cell r="B99" t="str">
            <v>20</v>
          </cell>
          <cell r="C99">
            <v>2115.58</v>
          </cell>
          <cell r="E99">
            <v>2163.46</v>
          </cell>
        </row>
        <row r="100">
          <cell r="B100" t="str">
            <v>63</v>
          </cell>
          <cell r="C100">
            <v>11095.13</v>
          </cell>
          <cell r="E100">
            <v>2927.71</v>
          </cell>
          <cell r="F100">
            <v>20000</v>
          </cell>
        </row>
        <row r="101">
          <cell r="B101" t="str">
            <v>88</v>
          </cell>
          <cell r="C101">
            <v>302</v>
          </cell>
          <cell r="E101">
            <v>3053.08</v>
          </cell>
          <cell r="F101">
            <v>2902.08</v>
          </cell>
        </row>
        <row r="102">
          <cell r="B102" t="str">
            <v>22</v>
          </cell>
          <cell r="C102">
            <v>39971.47</v>
          </cell>
          <cell r="E102">
            <v>2811.99</v>
          </cell>
          <cell r="F102">
            <v>5000</v>
          </cell>
        </row>
        <row r="103">
          <cell r="B103" t="str">
            <v>62</v>
          </cell>
          <cell r="C103">
            <v>27460.73</v>
          </cell>
          <cell r="E103">
            <v>2949.41</v>
          </cell>
        </row>
        <row r="104">
          <cell r="B104" t="str">
            <v>43</v>
          </cell>
          <cell r="C104">
            <v>160.01</v>
          </cell>
          <cell r="E104">
            <v>2450.36</v>
          </cell>
          <cell r="F104">
            <v>2450</v>
          </cell>
        </row>
        <row r="105">
          <cell r="B105" t="str">
            <v>40</v>
          </cell>
          <cell r="D105">
            <v>5113.92</v>
          </cell>
          <cell r="E105">
            <v>4629.8100000000004</v>
          </cell>
        </row>
        <row r="106">
          <cell r="B106" t="str">
            <v>73</v>
          </cell>
          <cell r="C106">
            <v>27.87</v>
          </cell>
          <cell r="E106">
            <v>3033.79</v>
          </cell>
        </row>
        <row r="107">
          <cell r="B107" t="str">
            <v>91</v>
          </cell>
          <cell r="D107">
            <v>7343.18</v>
          </cell>
          <cell r="E107">
            <v>3776.35</v>
          </cell>
        </row>
        <row r="108">
          <cell r="B108" t="str">
            <v>80</v>
          </cell>
          <cell r="C108">
            <v>19477.310000000001</v>
          </cell>
          <cell r="E108">
            <v>3149.52</v>
          </cell>
        </row>
        <row r="109">
          <cell r="B109" t="str">
            <v>109</v>
          </cell>
          <cell r="D109">
            <v>2819.24</v>
          </cell>
          <cell r="E109">
            <v>2819.22</v>
          </cell>
        </row>
        <row r="110">
          <cell r="B110" t="str">
            <v>121</v>
          </cell>
          <cell r="D110">
            <v>3673.38</v>
          </cell>
          <cell r="E110">
            <v>4123.5200000000004</v>
          </cell>
          <cell r="F110">
            <v>10000</v>
          </cell>
        </row>
        <row r="111">
          <cell r="B111" t="str">
            <v>106</v>
          </cell>
          <cell r="C111">
            <v>119790.64</v>
          </cell>
          <cell r="E111">
            <v>4391.13</v>
          </cell>
        </row>
        <row r="112">
          <cell r="B112" t="str">
            <v>99</v>
          </cell>
          <cell r="C112">
            <v>14103.55</v>
          </cell>
          <cell r="E112">
            <v>3776.35</v>
          </cell>
        </row>
        <row r="113">
          <cell r="B113" t="str">
            <v>37</v>
          </cell>
          <cell r="C113">
            <v>6104.83</v>
          </cell>
          <cell r="E113">
            <v>2450.36</v>
          </cell>
          <cell r="F113">
            <v>16000</v>
          </cell>
        </row>
        <row r="114">
          <cell r="B114" t="str">
            <v>28</v>
          </cell>
          <cell r="D114">
            <v>278.36</v>
          </cell>
          <cell r="E114">
            <v>3053.08</v>
          </cell>
          <cell r="F114">
            <v>10000</v>
          </cell>
        </row>
        <row r="115">
          <cell r="B115" t="str">
            <v>25</v>
          </cell>
          <cell r="C115">
            <v>5629.91</v>
          </cell>
          <cell r="E115">
            <v>8115.97</v>
          </cell>
          <cell r="F115">
            <v>30000</v>
          </cell>
        </row>
        <row r="116">
          <cell r="B116" t="str">
            <v>46</v>
          </cell>
          <cell r="C116">
            <v>1150.3800000000001</v>
          </cell>
          <cell r="E116">
            <v>2450.36</v>
          </cell>
        </row>
        <row r="117">
          <cell r="B117" t="str">
            <v>15</v>
          </cell>
          <cell r="C117">
            <v>2209.27</v>
          </cell>
          <cell r="E117">
            <v>2209.27</v>
          </cell>
          <cell r="F117">
            <v>4418.54</v>
          </cell>
        </row>
        <row r="118">
          <cell r="B118" t="str">
            <v>105</v>
          </cell>
          <cell r="C118">
            <v>32294.33</v>
          </cell>
          <cell r="E118">
            <v>4321.21</v>
          </cell>
          <cell r="F118">
            <v>32294.33</v>
          </cell>
        </row>
        <row r="119">
          <cell r="B119" t="str">
            <v>7</v>
          </cell>
          <cell r="D119">
            <v>0.99</v>
          </cell>
          <cell r="E119">
            <v>2209.27</v>
          </cell>
          <cell r="F119">
            <v>4419</v>
          </cell>
        </row>
        <row r="120">
          <cell r="B120" t="str">
            <v>1</v>
          </cell>
          <cell r="C120">
            <v>25014.82</v>
          </cell>
          <cell r="E120">
            <v>2281.59</v>
          </cell>
        </row>
        <row r="121">
          <cell r="B121" t="str">
            <v>53</v>
          </cell>
          <cell r="D121">
            <v>3262.72</v>
          </cell>
          <cell r="E121">
            <v>2838.51</v>
          </cell>
          <cell r="F121">
            <v>10000</v>
          </cell>
        </row>
        <row r="122">
          <cell r="B122" t="str">
            <v>101</v>
          </cell>
          <cell r="E122">
            <v>3783.58</v>
          </cell>
          <cell r="F122">
            <v>3783.58</v>
          </cell>
        </row>
        <row r="123">
          <cell r="B123" t="str">
            <v>71</v>
          </cell>
          <cell r="C123">
            <v>6235.46</v>
          </cell>
          <cell r="E123">
            <v>3197.73</v>
          </cell>
        </row>
        <row r="124">
          <cell r="B124" t="str">
            <v>111</v>
          </cell>
          <cell r="C124">
            <v>6503.04</v>
          </cell>
          <cell r="E124">
            <v>2766.18</v>
          </cell>
        </row>
        <row r="125">
          <cell r="B125" t="str">
            <v>56</v>
          </cell>
          <cell r="C125">
            <v>887.28</v>
          </cell>
          <cell r="E125">
            <v>2838.51</v>
          </cell>
        </row>
        <row r="126">
          <cell r="B126" t="str">
            <v>113</v>
          </cell>
          <cell r="C126">
            <v>128732.29</v>
          </cell>
          <cell r="E126">
            <v>2766.18</v>
          </cell>
        </row>
        <row r="127">
          <cell r="B127" t="str">
            <v>27</v>
          </cell>
          <cell r="E127">
            <v>3053.08</v>
          </cell>
          <cell r="F127">
            <v>3053.08</v>
          </cell>
        </row>
        <row r="128">
          <cell r="B128" t="str">
            <v>4</v>
          </cell>
          <cell r="C128">
            <v>4951.0200000000004</v>
          </cell>
          <cell r="E128">
            <v>2281.59</v>
          </cell>
        </row>
        <row r="129">
          <cell r="B129" t="str">
            <v>131</v>
          </cell>
          <cell r="C129">
            <v>16620.55</v>
          </cell>
          <cell r="E129">
            <v>3776.35</v>
          </cell>
          <cell r="F129">
            <v>20400</v>
          </cell>
        </row>
        <row r="130">
          <cell r="B130" t="str">
            <v>123</v>
          </cell>
          <cell r="D130">
            <v>9298.2000000000007</v>
          </cell>
          <cell r="E130">
            <v>4649.1000000000004</v>
          </cell>
        </row>
        <row r="131">
          <cell r="B131" t="str">
            <v>29</v>
          </cell>
          <cell r="C131">
            <v>99436.66</v>
          </cell>
          <cell r="E131">
            <v>3195.32</v>
          </cell>
          <cell r="F131">
            <v>10000</v>
          </cell>
        </row>
        <row r="132">
          <cell r="B132" t="str">
            <v>60</v>
          </cell>
          <cell r="D132">
            <v>8028.77</v>
          </cell>
          <cell r="E132">
            <v>3125.41</v>
          </cell>
        </row>
      </sheetData>
      <sheetData sheetId="9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10046.07</v>
          </cell>
          <cell r="E2">
            <v>2532.33</v>
          </cell>
        </row>
        <row r="3">
          <cell r="B3" t="str">
            <v>17</v>
          </cell>
          <cell r="D3">
            <v>1540.42</v>
          </cell>
          <cell r="E3">
            <v>2209.27</v>
          </cell>
        </row>
        <row r="4">
          <cell r="B4" t="str">
            <v>18</v>
          </cell>
          <cell r="D4">
            <v>1214.67</v>
          </cell>
          <cell r="E4">
            <v>2209.27</v>
          </cell>
        </row>
        <row r="5">
          <cell r="B5" t="str">
            <v>16</v>
          </cell>
          <cell r="D5">
            <v>2510.67</v>
          </cell>
          <cell r="E5">
            <v>2209.27</v>
          </cell>
          <cell r="F5">
            <v>6682.5</v>
          </cell>
        </row>
        <row r="6">
          <cell r="B6" t="str">
            <v>36</v>
          </cell>
          <cell r="C6">
            <v>2674.15</v>
          </cell>
          <cell r="E6">
            <v>2869.85</v>
          </cell>
          <cell r="F6">
            <v>2500</v>
          </cell>
        </row>
        <row r="7">
          <cell r="B7" t="str">
            <v>8</v>
          </cell>
          <cell r="C7">
            <v>106163.33</v>
          </cell>
          <cell r="E7">
            <v>2209.27</v>
          </cell>
        </row>
        <row r="8">
          <cell r="B8" t="str">
            <v>52</v>
          </cell>
          <cell r="C8">
            <v>45846.52</v>
          </cell>
          <cell r="E8">
            <v>2787.88</v>
          </cell>
        </row>
        <row r="9">
          <cell r="B9" t="str">
            <v>114</v>
          </cell>
          <cell r="E9">
            <v>3776.35</v>
          </cell>
          <cell r="F9">
            <v>3776.35</v>
          </cell>
        </row>
        <row r="10">
          <cell r="B10" t="str">
            <v>19</v>
          </cell>
          <cell r="C10">
            <v>1942.33</v>
          </cell>
          <cell r="E10">
            <v>2209.27</v>
          </cell>
        </row>
        <row r="11">
          <cell r="B11" t="str">
            <v>84</v>
          </cell>
          <cell r="D11">
            <v>4602.26</v>
          </cell>
          <cell r="E11">
            <v>2329.81</v>
          </cell>
        </row>
        <row r="12">
          <cell r="B12" t="str">
            <v>31</v>
          </cell>
          <cell r="C12">
            <v>7080.32</v>
          </cell>
          <cell r="E12">
            <v>3053.08</v>
          </cell>
        </row>
        <row r="13">
          <cell r="B13" t="str">
            <v>23</v>
          </cell>
          <cell r="C13">
            <v>37723.46</v>
          </cell>
          <cell r="E13">
            <v>2811.99</v>
          </cell>
          <cell r="F13">
            <v>5000</v>
          </cell>
        </row>
        <row r="14">
          <cell r="B14" t="str">
            <v>9</v>
          </cell>
          <cell r="D14">
            <v>871.32</v>
          </cell>
          <cell r="E14">
            <v>2209.27</v>
          </cell>
          <cell r="F14">
            <v>2500</v>
          </cell>
        </row>
        <row r="15">
          <cell r="B15" t="str">
            <v>119</v>
          </cell>
          <cell r="C15">
            <v>5512.62</v>
          </cell>
          <cell r="E15">
            <v>4482.74</v>
          </cell>
          <cell r="F15">
            <v>3125.2</v>
          </cell>
        </row>
        <row r="16">
          <cell r="B16" t="str">
            <v>14</v>
          </cell>
          <cell r="C16">
            <v>8026.88</v>
          </cell>
          <cell r="E16">
            <v>2209.27</v>
          </cell>
          <cell r="F16">
            <v>15000</v>
          </cell>
        </row>
        <row r="17">
          <cell r="B17" t="str">
            <v>38</v>
          </cell>
          <cell r="D17">
            <v>2784.81</v>
          </cell>
          <cell r="E17">
            <v>2450.36</v>
          </cell>
        </row>
        <row r="18">
          <cell r="B18" t="str">
            <v>86</v>
          </cell>
          <cell r="D18">
            <v>5438.81</v>
          </cell>
          <cell r="E18">
            <v>2811.99</v>
          </cell>
        </row>
        <row r="19">
          <cell r="B19" t="str">
            <v>89</v>
          </cell>
          <cell r="C19">
            <v>124344.75</v>
          </cell>
          <cell r="E19">
            <v>3053.08</v>
          </cell>
        </row>
        <row r="20">
          <cell r="B20" t="str">
            <v>6</v>
          </cell>
          <cell r="C20">
            <v>12008.33</v>
          </cell>
          <cell r="E20">
            <v>2209.27</v>
          </cell>
          <cell r="F20">
            <v>12000</v>
          </cell>
        </row>
        <row r="21">
          <cell r="B21" t="str">
            <v>96</v>
          </cell>
          <cell r="D21">
            <v>9147.1</v>
          </cell>
          <cell r="E21">
            <v>3776.35</v>
          </cell>
        </row>
        <row r="22">
          <cell r="B22" t="str">
            <v>57</v>
          </cell>
          <cell r="C22">
            <v>7262.78</v>
          </cell>
          <cell r="E22">
            <v>5803.92</v>
          </cell>
          <cell r="F22">
            <v>11000</v>
          </cell>
        </row>
        <row r="23">
          <cell r="B23" t="str">
            <v>112</v>
          </cell>
          <cell r="D23">
            <v>2334.2399999999998</v>
          </cell>
          <cell r="E23">
            <v>2811.09</v>
          </cell>
          <cell r="F23">
            <v>7956</v>
          </cell>
        </row>
        <row r="24">
          <cell r="B24" t="str">
            <v>128</v>
          </cell>
          <cell r="C24">
            <v>83026.2</v>
          </cell>
          <cell r="E24">
            <v>5369.95</v>
          </cell>
        </row>
        <row r="25">
          <cell r="B25" t="str">
            <v>5</v>
          </cell>
          <cell r="D25">
            <v>2290.8200000000002</v>
          </cell>
          <cell r="E25">
            <v>2281.59</v>
          </cell>
          <cell r="F25">
            <v>2300</v>
          </cell>
        </row>
        <row r="26">
          <cell r="B26" t="str">
            <v>98</v>
          </cell>
          <cell r="D26">
            <v>355.1</v>
          </cell>
          <cell r="E26">
            <v>3776.35</v>
          </cell>
        </row>
        <row r="27">
          <cell r="B27" t="str">
            <v>92</v>
          </cell>
          <cell r="C27">
            <v>2424.9</v>
          </cell>
          <cell r="E27">
            <v>3776.35</v>
          </cell>
        </row>
        <row r="28">
          <cell r="B28" t="str">
            <v>68</v>
          </cell>
          <cell r="C28">
            <v>172354.92</v>
          </cell>
          <cell r="E28">
            <v>3197.73</v>
          </cell>
        </row>
        <row r="29">
          <cell r="B29" t="str">
            <v>69</v>
          </cell>
          <cell r="C29">
            <v>172354.92</v>
          </cell>
          <cell r="E29">
            <v>3197.73</v>
          </cell>
        </row>
        <row r="30">
          <cell r="B30" t="str">
            <v>90</v>
          </cell>
          <cell r="C30">
            <v>68675.399999999994</v>
          </cell>
          <cell r="E30">
            <v>3776.35</v>
          </cell>
        </row>
        <row r="31">
          <cell r="B31" t="str">
            <v>49</v>
          </cell>
          <cell r="D31">
            <v>2320.0300000000002</v>
          </cell>
          <cell r="E31">
            <v>2488.9299999999998</v>
          </cell>
        </row>
        <row r="32">
          <cell r="B32" t="str">
            <v>129</v>
          </cell>
          <cell r="C32">
            <v>4792.22</v>
          </cell>
          <cell r="E32">
            <v>4632.22</v>
          </cell>
        </row>
        <row r="33">
          <cell r="B33" t="str">
            <v>12</v>
          </cell>
          <cell r="D33">
            <v>2879.82</v>
          </cell>
          <cell r="E33">
            <v>2209.27</v>
          </cell>
          <cell r="F33">
            <v>10000</v>
          </cell>
        </row>
        <row r="34">
          <cell r="B34" t="str">
            <v>93</v>
          </cell>
          <cell r="C34">
            <v>50373.9</v>
          </cell>
          <cell r="E34">
            <v>3776.35</v>
          </cell>
        </row>
        <row r="35">
          <cell r="B35" t="str">
            <v>100</v>
          </cell>
          <cell r="C35">
            <v>55602.9</v>
          </cell>
          <cell r="E35">
            <v>3776.35</v>
          </cell>
        </row>
        <row r="36">
          <cell r="B36" t="str">
            <v>11</v>
          </cell>
          <cell r="D36">
            <v>166.67</v>
          </cell>
          <cell r="E36">
            <v>2209.27</v>
          </cell>
        </row>
        <row r="37">
          <cell r="B37" t="str">
            <v>10</v>
          </cell>
          <cell r="D37">
            <v>532.13</v>
          </cell>
          <cell r="E37">
            <v>2322.58</v>
          </cell>
          <cell r="F37">
            <v>2500</v>
          </cell>
        </row>
        <row r="38">
          <cell r="B38" t="str">
            <v>126</v>
          </cell>
          <cell r="D38">
            <v>6540.6</v>
          </cell>
          <cell r="E38">
            <v>3776.35</v>
          </cell>
        </row>
        <row r="39">
          <cell r="B39" t="str">
            <v>44</v>
          </cell>
          <cell r="E39">
            <v>2544.38</v>
          </cell>
          <cell r="F39">
            <v>2544.38</v>
          </cell>
        </row>
        <row r="40">
          <cell r="B40" t="str">
            <v>95</v>
          </cell>
          <cell r="D40">
            <v>3371.1</v>
          </cell>
          <cell r="E40">
            <v>3776.35</v>
          </cell>
        </row>
        <row r="41">
          <cell r="B41" t="str">
            <v>125</v>
          </cell>
          <cell r="C41">
            <v>63336.57</v>
          </cell>
          <cell r="E41">
            <v>3776.35</v>
          </cell>
        </row>
        <row r="42">
          <cell r="B42" t="str">
            <v>34</v>
          </cell>
          <cell r="D42">
            <v>0.39</v>
          </cell>
          <cell r="E42">
            <v>2457.59</v>
          </cell>
          <cell r="F42">
            <v>2500</v>
          </cell>
        </row>
        <row r="43">
          <cell r="B43" t="str">
            <v>135</v>
          </cell>
          <cell r="E43">
            <v>3776.35</v>
          </cell>
        </row>
        <row r="44">
          <cell r="B44" t="str">
            <v>130</v>
          </cell>
          <cell r="C44">
            <v>4267.18</v>
          </cell>
          <cell r="E44">
            <v>4477.92</v>
          </cell>
        </row>
        <row r="45">
          <cell r="B45" t="str">
            <v>104</v>
          </cell>
          <cell r="D45">
            <v>17362.46</v>
          </cell>
          <cell r="E45">
            <v>4232.01</v>
          </cell>
        </row>
        <row r="46">
          <cell r="B46" t="str">
            <v>83</v>
          </cell>
          <cell r="C46">
            <v>44483.74</v>
          </cell>
          <cell r="E46">
            <v>2329.81</v>
          </cell>
          <cell r="F46">
            <v>18563.849999999999</v>
          </cell>
        </row>
        <row r="47">
          <cell r="B47" t="str">
            <v>3</v>
          </cell>
          <cell r="C47">
            <v>12811.38</v>
          </cell>
          <cell r="E47">
            <v>2332.2199999999998</v>
          </cell>
          <cell r="F47">
            <v>12900</v>
          </cell>
        </row>
        <row r="48">
          <cell r="B48" t="str">
            <v>50</v>
          </cell>
          <cell r="C48">
            <v>737.98</v>
          </cell>
          <cell r="E48">
            <v>2375.62</v>
          </cell>
        </row>
        <row r="49">
          <cell r="B49" t="str">
            <v>134</v>
          </cell>
          <cell r="D49">
            <v>158.1</v>
          </cell>
          <cell r="E49">
            <v>3776.35</v>
          </cell>
        </row>
        <row r="50">
          <cell r="B50" t="str">
            <v>115</v>
          </cell>
          <cell r="E50">
            <v>4986.63</v>
          </cell>
          <cell r="F50">
            <v>4986.63</v>
          </cell>
        </row>
        <row r="51">
          <cell r="B51" t="str">
            <v>116</v>
          </cell>
          <cell r="E51">
            <v>3395.43</v>
          </cell>
          <cell r="F51">
            <v>3395.43</v>
          </cell>
        </row>
        <row r="52">
          <cell r="B52" t="str">
            <v>117</v>
          </cell>
          <cell r="E52">
            <v>4451.3999999999996</v>
          </cell>
          <cell r="F52">
            <v>4451.3999999999996</v>
          </cell>
        </row>
        <row r="53">
          <cell r="B53" t="str">
            <v>118</v>
          </cell>
          <cell r="E53">
            <v>4123.5200000000004</v>
          </cell>
          <cell r="F53">
            <v>4123.5200000000004</v>
          </cell>
        </row>
        <row r="54">
          <cell r="B54" t="str">
            <v>133</v>
          </cell>
          <cell r="D54">
            <v>941.35</v>
          </cell>
          <cell r="E54">
            <v>3776.35</v>
          </cell>
        </row>
        <row r="55">
          <cell r="B55" t="str">
            <v>107</v>
          </cell>
          <cell r="D55">
            <v>3483.26</v>
          </cell>
          <cell r="E55">
            <v>4391.13</v>
          </cell>
        </row>
        <row r="56">
          <cell r="B56" t="str">
            <v>108</v>
          </cell>
          <cell r="C56">
            <v>747.87</v>
          </cell>
          <cell r="E56">
            <v>4391.13</v>
          </cell>
          <cell r="F56">
            <v>8462.26</v>
          </cell>
        </row>
        <row r="57">
          <cell r="B57" t="str">
            <v>76</v>
          </cell>
          <cell r="D57">
            <v>0.57999999999999996</v>
          </cell>
          <cell r="E57">
            <v>3197.73</v>
          </cell>
          <cell r="F57">
            <v>3198</v>
          </cell>
        </row>
        <row r="58">
          <cell r="B58" t="str">
            <v>77</v>
          </cell>
          <cell r="D58">
            <v>7.58</v>
          </cell>
          <cell r="E58">
            <v>3197.73</v>
          </cell>
          <cell r="F58">
            <v>3100</v>
          </cell>
        </row>
        <row r="59">
          <cell r="B59" t="str">
            <v>21</v>
          </cell>
          <cell r="D59">
            <v>1360.04</v>
          </cell>
          <cell r="E59">
            <v>2811.99</v>
          </cell>
          <cell r="F59">
            <v>2652</v>
          </cell>
        </row>
        <row r="60">
          <cell r="B60" t="str">
            <v>75</v>
          </cell>
          <cell r="D60">
            <v>4473.08</v>
          </cell>
          <cell r="E60">
            <v>3197.73</v>
          </cell>
          <cell r="F60">
            <v>3000</v>
          </cell>
        </row>
        <row r="61">
          <cell r="B61" t="str">
            <v>82</v>
          </cell>
          <cell r="D61">
            <v>1994.26</v>
          </cell>
          <cell r="E61">
            <v>2329.81</v>
          </cell>
        </row>
        <row r="62">
          <cell r="B62" t="str">
            <v>132</v>
          </cell>
          <cell r="C62">
            <v>3906.9</v>
          </cell>
          <cell r="E62">
            <v>3776.35</v>
          </cell>
          <cell r="F62">
            <v>5382</v>
          </cell>
        </row>
        <row r="63">
          <cell r="B63" t="str">
            <v>74</v>
          </cell>
          <cell r="C63">
            <v>690.9</v>
          </cell>
          <cell r="E63">
            <v>3450.88</v>
          </cell>
          <cell r="F63">
            <v>10000</v>
          </cell>
        </row>
        <row r="64">
          <cell r="B64" t="str">
            <v>51</v>
          </cell>
          <cell r="D64">
            <v>2323.08</v>
          </cell>
          <cell r="E64">
            <v>2500.98</v>
          </cell>
          <cell r="F64">
            <v>4000</v>
          </cell>
        </row>
        <row r="65">
          <cell r="B65" t="str">
            <v>2</v>
          </cell>
          <cell r="D65">
            <v>861.39</v>
          </cell>
          <cell r="E65">
            <v>2281.59</v>
          </cell>
        </row>
        <row r="66">
          <cell r="B66" t="str">
            <v>67</v>
          </cell>
          <cell r="D66">
            <v>2244.3200000000002</v>
          </cell>
          <cell r="E66">
            <v>3118.17</v>
          </cell>
        </row>
        <row r="67">
          <cell r="B67" t="str">
            <v>65</v>
          </cell>
          <cell r="C67">
            <v>27450.68</v>
          </cell>
          <cell r="E67">
            <v>3260.42</v>
          </cell>
        </row>
        <row r="68">
          <cell r="B68" t="str">
            <v>61</v>
          </cell>
          <cell r="D68">
            <v>7176.73</v>
          </cell>
          <cell r="E68">
            <v>3518.38</v>
          </cell>
          <cell r="F68">
            <v>6000</v>
          </cell>
        </row>
        <row r="69">
          <cell r="B69" t="str">
            <v>122</v>
          </cell>
          <cell r="C69">
            <v>5183.84</v>
          </cell>
          <cell r="E69">
            <v>4000.56</v>
          </cell>
        </row>
        <row r="70">
          <cell r="B70" t="str">
            <v>47</v>
          </cell>
          <cell r="D70">
            <v>2566.08</v>
          </cell>
          <cell r="E70">
            <v>2566.08</v>
          </cell>
        </row>
        <row r="71">
          <cell r="B71" t="str">
            <v>48</v>
          </cell>
          <cell r="D71">
            <v>2500.98</v>
          </cell>
          <cell r="E71">
            <v>2500.98</v>
          </cell>
        </row>
        <row r="72">
          <cell r="B72" t="str">
            <v>39</v>
          </cell>
          <cell r="D72">
            <v>178.06</v>
          </cell>
          <cell r="E72">
            <v>2450.36</v>
          </cell>
          <cell r="F72">
            <v>2300</v>
          </cell>
        </row>
        <row r="73">
          <cell r="B73" t="str">
            <v>54</v>
          </cell>
          <cell r="C73">
            <v>38911.06</v>
          </cell>
          <cell r="E73">
            <v>2710.73</v>
          </cell>
        </row>
        <row r="74">
          <cell r="B74" t="str">
            <v>35</v>
          </cell>
          <cell r="C74">
            <v>894.89</v>
          </cell>
          <cell r="E74">
            <v>2462.41</v>
          </cell>
          <cell r="F74">
            <v>2500</v>
          </cell>
        </row>
        <row r="75">
          <cell r="B75" t="str">
            <v>45</v>
          </cell>
          <cell r="C75">
            <v>40340.19</v>
          </cell>
          <cell r="E75">
            <v>2450.36</v>
          </cell>
        </row>
        <row r="76">
          <cell r="B76" t="str">
            <v>81</v>
          </cell>
          <cell r="D76">
            <v>0.38</v>
          </cell>
          <cell r="E76">
            <v>2329.81</v>
          </cell>
        </row>
        <row r="77">
          <cell r="B77" t="str">
            <v>127</v>
          </cell>
          <cell r="C77">
            <v>17540.41</v>
          </cell>
          <cell r="E77">
            <v>4183.79</v>
          </cell>
          <cell r="F77">
            <v>10000</v>
          </cell>
        </row>
        <row r="78">
          <cell r="B78" t="str">
            <v>110</v>
          </cell>
          <cell r="D78">
            <v>11272.19</v>
          </cell>
          <cell r="E78">
            <v>2824.04</v>
          </cell>
        </row>
        <row r="79">
          <cell r="B79" t="str">
            <v>103</v>
          </cell>
          <cell r="D79">
            <v>2332.1</v>
          </cell>
          <cell r="E79">
            <v>4195.8500000000004</v>
          </cell>
          <cell r="F79">
            <v>12110</v>
          </cell>
        </row>
        <row r="80">
          <cell r="B80" t="str">
            <v>42</v>
          </cell>
          <cell r="E80">
            <v>2450.36</v>
          </cell>
          <cell r="F80">
            <v>2290.36</v>
          </cell>
        </row>
        <row r="81">
          <cell r="B81" t="str">
            <v>94</v>
          </cell>
          <cell r="C81">
            <v>1730.4</v>
          </cell>
          <cell r="E81">
            <v>3776.35</v>
          </cell>
        </row>
        <row r="82">
          <cell r="B82" t="str">
            <v>102</v>
          </cell>
          <cell r="D82">
            <v>794.23</v>
          </cell>
          <cell r="E82">
            <v>4634.63</v>
          </cell>
          <cell r="F82">
            <v>3960</v>
          </cell>
        </row>
        <row r="83">
          <cell r="B83" t="str">
            <v>85</v>
          </cell>
          <cell r="C83">
            <v>19920.37</v>
          </cell>
          <cell r="E83">
            <v>2587.7800000000002</v>
          </cell>
        </row>
        <row r="84">
          <cell r="B84" t="str">
            <v>58</v>
          </cell>
          <cell r="C84">
            <v>56676.79</v>
          </cell>
          <cell r="E84">
            <v>3014.51</v>
          </cell>
        </row>
        <row r="85">
          <cell r="B85" t="str">
            <v>87</v>
          </cell>
          <cell r="E85">
            <v>2811.99</v>
          </cell>
        </row>
        <row r="86">
          <cell r="B86" t="str">
            <v>72</v>
          </cell>
          <cell r="D86">
            <v>9433.19</v>
          </cell>
          <cell r="E86">
            <v>3197.73</v>
          </cell>
        </row>
        <row r="87">
          <cell r="B87" t="str">
            <v>120</v>
          </cell>
          <cell r="D87">
            <v>32288.7</v>
          </cell>
          <cell r="E87">
            <v>4429.7</v>
          </cell>
        </row>
        <row r="88">
          <cell r="B88" t="str">
            <v>66</v>
          </cell>
          <cell r="E88">
            <v>3207.38</v>
          </cell>
          <cell r="F88">
            <v>3207.38</v>
          </cell>
        </row>
        <row r="89">
          <cell r="B89" t="str">
            <v>70</v>
          </cell>
          <cell r="C89">
            <v>3197.54</v>
          </cell>
          <cell r="E89">
            <v>3197.73</v>
          </cell>
        </row>
        <row r="90">
          <cell r="B90" t="str">
            <v>78</v>
          </cell>
          <cell r="C90">
            <v>9585.32</v>
          </cell>
          <cell r="E90">
            <v>3197.73</v>
          </cell>
        </row>
        <row r="91">
          <cell r="B91" t="str">
            <v>55</v>
          </cell>
          <cell r="D91">
            <v>154.49</v>
          </cell>
          <cell r="E91">
            <v>2901.19</v>
          </cell>
          <cell r="F91">
            <v>4400</v>
          </cell>
        </row>
        <row r="92">
          <cell r="B92" t="str">
            <v>79</v>
          </cell>
          <cell r="D92">
            <v>4251.4799999999996</v>
          </cell>
          <cell r="E92">
            <v>3197.73</v>
          </cell>
        </row>
        <row r="93">
          <cell r="B93" t="str">
            <v>32</v>
          </cell>
          <cell r="D93">
            <v>5276.17</v>
          </cell>
          <cell r="E93">
            <v>2896.37</v>
          </cell>
        </row>
        <row r="94">
          <cell r="B94" t="str">
            <v>33</v>
          </cell>
          <cell r="D94">
            <v>7359.93</v>
          </cell>
          <cell r="E94">
            <v>2455.1799999999998</v>
          </cell>
        </row>
        <row r="95">
          <cell r="B95" t="str">
            <v>64</v>
          </cell>
          <cell r="C95">
            <v>2854.84</v>
          </cell>
          <cell r="E95">
            <v>2927.71</v>
          </cell>
          <cell r="F95">
            <v>5783</v>
          </cell>
        </row>
        <row r="96">
          <cell r="B96" t="str">
            <v>124</v>
          </cell>
          <cell r="E96">
            <v>35067.599999999999</v>
          </cell>
        </row>
        <row r="97">
          <cell r="B97" t="str">
            <v>97</v>
          </cell>
          <cell r="C97">
            <v>5247.9</v>
          </cell>
          <cell r="E97">
            <v>3776.35</v>
          </cell>
          <cell r="F97">
            <v>7200</v>
          </cell>
        </row>
        <row r="98">
          <cell r="B98" t="str">
            <v>13</v>
          </cell>
          <cell r="C98">
            <v>21821.93</v>
          </cell>
          <cell r="E98">
            <v>2209.27</v>
          </cell>
        </row>
        <row r="99">
          <cell r="B99" t="str">
            <v>20</v>
          </cell>
          <cell r="C99">
            <v>4279.04</v>
          </cell>
          <cell r="E99">
            <v>2163.46</v>
          </cell>
          <cell r="F99">
            <v>5000</v>
          </cell>
        </row>
        <row r="100">
          <cell r="B100" t="str">
            <v>63</v>
          </cell>
          <cell r="D100">
            <v>5977.16</v>
          </cell>
          <cell r="E100">
            <v>2927.71</v>
          </cell>
        </row>
        <row r="101">
          <cell r="B101" t="str">
            <v>88</v>
          </cell>
          <cell r="C101">
            <v>453</v>
          </cell>
          <cell r="E101">
            <v>3053.08</v>
          </cell>
          <cell r="F101">
            <v>2902.08</v>
          </cell>
        </row>
        <row r="102">
          <cell r="B102" t="str">
            <v>22</v>
          </cell>
          <cell r="C102">
            <v>37783.46</v>
          </cell>
          <cell r="E102">
            <v>2811.99</v>
          </cell>
          <cell r="F102">
            <v>5000</v>
          </cell>
        </row>
        <row r="103">
          <cell r="B103" t="str">
            <v>62</v>
          </cell>
          <cell r="C103">
            <v>30410.14</v>
          </cell>
          <cell r="E103">
            <v>2949.41</v>
          </cell>
        </row>
        <row r="104">
          <cell r="B104" t="str">
            <v>43</v>
          </cell>
          <cell r="C104">
            <v>160.37</v>
          </cell>
          <cell r="E104">
            <v>2450.36</v>
          </cell>
          <cell r="F104">
            <v>2450</v>
          </cell>
        </row>
        <row r="105">
          <cell r="B105" t="str">
            <v>40</v>
          </cell>
          <cell r="D105">
            <v>484.11</v>
          </cell>
          <cell r="E105">
            <v>4629.8100000000004</v>
          </cell>
          <cell r="F105">
            <v>4650</v>
          </cell>
        </row>
        <row r="106">
          <cell r="B106" t="str">
            <v>73</v>
          </cell>
          <cell r="C106">
            <v>3061.66</v>
          </cell>
          <cell r="E106">
            <v>3033.79</v>
          </cell>
          <cell r="F106">
            <v>6100</v>
          </cell>
        </row>
        <row r="107">
          <cell r="B107" t="str">
            <v>91</v>
          </cell>
          <cell r="D107">
            <v>3566.83</v>
          </cell>
          <cell r="E107">
            <v>3776.35</v>
          </cell>
        </row>
        <row r="108">
          <cell r="B108" t="str">
            <v>80</v>
          </cell>
          <cell r="C108">
            <v>22626.83</v>
          </cell>
          <cell r="E108">
            <v>3149.52</v>
          </cell>
        </row>
        <row r="109">
          <cell r="B109" t="str">
            <v>109</v>
          </cell>
          <cell r="D109">
            <v>0.02</v>
          </cell>
          <cell r="E109">
            <v>2819.22</v>
          </cell>
          <cell r="F109">
            <v>8458</v>
          </cell>
        </row>
        <row r="110">
          <cell r="B110" t="str">
            <v>121</v>
          </cell>
          <cell r="D110">
            <v>9549.86</v>
          </cell>
          <cell r="E110">
            <v>4123.5200000000004</v>
          </cell>
          <cell r="F110">
            <v>10000</v>
          </cell>
        </row>
        <row r="111">
          <cell r="B111" t="str">
            <v>106</v>
          </cell>
          <cell r="C111">
            <v>124181.77</v>
          </cell>
          <cell r="E111">
            <v>4391.13</v>
          </cell>
        </row>
        <row r="112">
          <cell r="B112" t="str">
            <v>99</v>
          </cell>
          <cell r="C112">
            <v>17879.900000000001</v>
          </cell>
          <cell r="E112">
            <v>3776.35</v>
          </cell>
        </row>
        <row r="113">
          <cell r="B113" t="str">
            <v>37</v>
          </cell>
          <cell r="D113">
            <v>7444.81</v>
          </cell>
          <cell r="E113">
            <v>2450.36</v>
          </cell>
        </row>
        <row r="114">
          <cell r="B114" t="str">
            <v>28</v>
          </cell>
          <cell r="D114">
            <v>7225.28</v>
          </cell>
          <cell r="E114">
            <v>3053.08</v>
          </cell>
        </row>
        <row r="115">
          <cell r="B115" t="str">
            <v>25</v>
          </cell>
          <cell r="D115">
            <v>16254.12</v>
          </cell>
          <cell r="E115">
            <v>8115.97</v>
          </cell>
        </row>
        <row r="116">
          <cell r="B116" t="str">
            <v>46</v>
          </cell>
          <cell r="C116">
            <v>3600.74</v>
          </cell>
          <cell r="E116">
            <v>2450.36</v>
          </cell>
        </row>
        <row r="117">
          <cell r="B117" t="str">
            <v>15</v>
          </cell>
          <cell r="E117">
            <v>2209.27</v>
          </cell>
        </row>
        <row r="118">
          <cell r="B118" t="str">
            <v>105</v>
          </cell>
          <cell r="C118">
            <v>4321.21</v>
          </cell>
          <cell r="E118">
            <v>4321.21</v>
          </cell>
        </row>
        <row r="119">
          <cell r="B119" t="str">
            <v>7</v>
          </cell>
          <cell r="D119">
            <v>2210.7199999999998</v>
          </cell>
          <cell r="E119">
            <v>2209.27</v>
          </cell>
        </row>
        <row r="120">
          <cell r="B120" t="str">
            <v>1</v>
          </cell>
          <cell r="C120">
            <v>27296.41</v>
          </cell>
          <cell r="E120">
            <v>2281.59</v>
          </cell>
        </row>
        <row r="121">
          <cell r="B121" t="str">
            <v>53</v>
          </cell>
          <cell r="D121">
            <v>10424.209999999999</v>
          </cell>
          <cell r="E121">
            <v>2838.51</v>
          </cell>
        </row>
        <row r="122">
          <cell r="B122" t="str">
            <v>101</v>
          </cell>
          <cell r="E122">
            <v>3783.58</v>
          </cell>
          <cell r="F122">
            <v>3783.58</v>
          </cell>
        </row>
        <row r="123">
          <cell r="B123" t="str">
            <v>71</v>
          </cell>
          <cell r="C123">
            <v>9433.19</v>
          </cell>
          <cell r="E123">
            <v>3197.73</v>
          </cell>
          <cell r="F123">
            <v>12630.92</v>
          </cell>
        </row>
        <row r="124">
          <cell r="B124" t="str">
            <v>111</v>
          </cell>
          <cell r="C124">
            <v>9269.2199999999993</v>
          </cell>
          <cell r="E124">
            <v>2766.18</v>
          </cell>
          <cell r="F124">
            <v>12500</v>
          </cell>
        </row>
        <row r="125">
          <cell r="B125" t="str">
            <v>56</v>
          </cell>
          <cell r="C125">
            <v>3725.79</v>
          </cell>
          <cell r="E125">
            <v>2838.51</v>
          </cell>
          <cell r="F125">
            <v>6000</v>
          </cell>
        </row>
        <row r="126">
          <cell r="B126" t="str">
            <v>113</v>
          </cell>
          <cell r="C126">
            <v>131498.47</v>
          </cell>
          <cell r="E126">
            <v>2766.18</v>
          </cell>
        </row>
        <row r="127">
          <cell r="B127" t="str">
            <v>27</v>
          </cell>
          <cell r="E127">
            <v>3053.08</v>
          </cell>
          <cell r="F127">
            <v>3053.08</v>
          </cell>
        </row>
        <row r="128">
          <cell r="B128" t="str">
            <v>4</v>
          </cell>
          <cell r="C128">
            <v>7232.61</v>
          </cell>
          <cell r="E128">
            <v>2281.59</v>
          </cell>
          <cell r="F128">
            <v>4950</v>
          </cell>
        </row>
        <row r="129">
          <cell r="B129" t="str">
            <v>131</v>
          </cell>
          <cell r="D129">
            <v>3.1</v>
          </cell>
          <cell r="E129">
            <v>3776.35</v>
          </cell>
        </row>
        <row r="130">
          <cell r="B130" t="str">
            <v>123</v>
          </cell>
          <cell r="D130">
            <v>4649.1000000000004</v>
          </cell>
          <cell r="E130">
            <v>4649.1000000000004</v>
          </cell>
        </row>
        <row r="131">
          <cell r="B131" t="str">
            <v>29</v>
          </cell>
          <cell r="C131">
            <v>92631.98</v>
          </cell>
          <cell r="E131">
            <v>3195.32</v>
          </cell>
        </row>
        <row r="132">
          <cell r="B132" t="str">
            <v>60</v>
          </cell>
          <cell r="D132">
            <v>4903.3599999999997</v>
          </cell>
          <cell r="E132">
            <v>3125.41</v>
          </cell>
        </row>
      </sheetData>
      <sheetData sheetId="10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12578.4</v>
          </cell>
          <cell r="E2">
            <v>2693.59</v>
          </cell>
        </row>
        <row r="3">
          <cell r="B3" t="str">
            <v>17</v>
          </cell>
          <cell r="C3">
            <v>668.85</v>
          </cell>
          <cell r="E3">
            <v>2693.59</v>
          </cell>
          <cell r="F3">
            <v>1485</v>
          </cell>
        </row>
        <row r="4">
          <cell r="B4" t="str">
            <v>18</v>
          </cell>
          <cell r="C4">
            <v>994.6</v>
          </cell>
          <cell r="E4">
            <v>2693.59</v>
          </cell>
          <cell r="F4">
            <v>990</v>
          </cell>
        </row>
        <row r="5">
          <cell r="B5" t="str">
            <v>16</v>
          </cell>
          <cell r="D5">
            <v>6983.9</v>
          </cell>
          <cell r="E5">
            <v>2693.59</v>
          </cell>
        </row>
        <row r="6">
          <cell r="B6" t="str">
            <v>36</v>
          </cell>
          <cell r="C6">
            <v>3044</v>
          </cell>
          <cell r="E6">
            <v>2693.59</v>
          </cell>
          <cell r="F6">
            <v>3000</v>
          </cell>
        </row>
        <row r="7">
          <cell r="B7" t="str">
            <v>8</v>
          </cell>
          <cell r="C7">
            <v>108372.6</v>
          </cell>
          <cell r="E7">
            <v>2693.59</v>
          </cell>
        </row>
        <row r="8">
          <cell r="B8" t="str">
            <v>52</v>
          </cell>
          <cell r="C8">
            <v>48634.400000000001</v>
          </cell>
          <cell r="E8">
            <v>2693.59</v>
          </cell>
        </row>
        <row r="9">
          <cell r="B9" t="str">
            <v>114</v>
          </cell>
          <cell r="E9">
            <v>2693.59</v>
          </cell>
          <cell r="F9">
            <v>3776.35</v>
          </cell>
        </row>
        <row r="10">
          <cell r="B10" t="str">
            <v>19</v>
          </cell>
          <cell r="C10">
            <v>4151.6000000000004</v>
          </cell>
          <cell r="E10">
            <v>2693.59</v>
          </cell>
          <cell r="F10">
            <v>4950</v>
          </cell>
        </row>
        <row r="11">
          <cell r="B11" t="str">
            <v>84</v>
          </cell>
          <cell r="D11">
            <v>2272.4499999999998</v>
          </cell>
          <cell r="E11">
            <v>2693.59</v>
          </cell>
        </row>
        <row r="12">
          <cell r="B12" t="str">
            <v>31</v>
          </cell>
          <cell r="C12">
            <v>10133.4</v>
          </cell>
          <cell r="E12">
            <v>2693.59</v>
          </cell>
        </row>
        <row r="13">
          <cell r="B13" t="str">
            <v>23</v>
          </cell>
          <cell r="C13">
            <v>35535.449999999997</v>
          </cell>
          <cell r="E13">
            <v>2693.59</v>
          </cell>
        </row>
        <row r="14">
          <cell r="B14" t="str">
            <v>9</v>
          </cell>
          <cell r="D14">
            <v>1162.05</v>
          </cell>
          <cell r="E14">
            <v>2693.59</v>
          </cell>
          <cell r="F14">
            <v>1531</v>
          </cell>
        </row>
        <row r="15">
          <cell r="B15" t="str">
            <v>119</v>
          </cell>
          <cell r="C15">
            <v>6870.16</v>
          </cell>
          <cell r="E15">
            <v>2693.59</v>
          </cell>
          <cell r="F15">
            <v>3125.2</v>
          </cell>
        </row>
        <row r="16">
          <cell r="B16" t="str">
            <v>14</v>
          </cell>
          <cell r="D16">
            <v>4763.8500000000004</v>
          </cell>
          <cell r="E16">
            <v>2693.59</v>
          </cell>
        </row>
        <row r="17">
          <cell r="B17" t="str">
            <v>38</v>
          </cell>
          <cell r="D17">
            <v>334.45</v>
          </cell>
          <cell r="E17">
            <v>2693.59</v>
          </cell>
          <cell r="F17">
            <v>7671.8</v>
          </cell>
        </row>
        <row r="18">
          <cell r="B18" t="str">
            <v>86</v>
          </cell>
          <cell r="D18">
            <v>2626.82</v>
          </cell>
          <cell r="E18">
            <v>2693.59</v>
          </cell>
          <cell r="F18">
            <v>6000</v>
          </cell>
        </row>
        <row r="19">
          <cell r="B19" t="str">
            <v>89</v>
          </cell>
          <cell r="C19">
            <v>127397.83</v>
          </cell>
          <cell r="E19">
            <v>2693.59</v>
          </cell>
        </row>
        <row r="20">
          <cell r="B20" t="str">
            <v>6</v>
          </cell>
          <cell r="C20">
            <v>2217.6</v>
          </cell>
          <cell r="E20">
            <v>2693.59</v>
          </cell>
        </row>
        <row r="21">
          <cell r="B21" t="str">
            <v>96</v>
          </cell>
          <cell r="D21">
            <v>5370.75</v>
          </cell>
          <cell r="E21">
            <v>2693.59</v>
          </cell>
        </row>
        <row r="22">
          <cell r="B22" t="str">
            <v>57</v>
          </cell>
          <cell r="C22">
            <v>2066.6999999999998</v>
          </cell>
          <cell r="E22">
            <v>5387.18</v>
          </cell>
          <cell r="F22">
            <v>6000</v>
          </cell>
        </row>
        <row r="23">
          <cell r="B23" t="str">
            <v>112</v>
          </cell>
          <cell r="D23">
            <v>7479.15</v>
          </cell>
          <cell r="E23">
            <v>2693.59</v>
          </cell>
        </row>
        <row r="24">
          <cell r="B24" t="str">
            <v>128</v>
          </cell>
          <cell r="C24">
            <v>88396.15</v>
          </cell>
          <cell r="E24">
            <v>2693.59</v>
          </cell>
        </row>
        <row r="25">
          <cell r="B25" t="str">
            <v>5</v>
          </cell>
          <cell r="D25">
            <v>2309.23</v>
          </cell>
          <cell r="E25">
            <v>2693.59</v>
          </cell>
          <cell r="F25">
            <v>2290</v>
          </cell>
        </row>
        <row r="26">
          <cell r="B26" t="str">
            <v>98</v>
          </cell>
          <cell r="C26">
            <v>3421.25</v>
          </cell>
          <cell r="E26">
            <v>2693.59</v>
          </cell>
        </row>
        <row r="27">
          <cell r="B27" t="str">
            <v>92</v>
          </cell>
          <cell r="C27">
            <v>6201.25</v>
          </cell>
          <cell r="E27">
            <v>2693.59</v>
          </cell>
          <cell r="F27">
            <v>10000</v>
          </cell>
        </row>
        <row r="28">
          <cell r="B28" t="str">
            <v>68</v>
          </cell>
          <cell r="C28">
            <v>175552.65</v>
          </cell>
          <cell r="E28">
            <v>2693.59</v>
          </cell>
        </row>
        <row r="29">
          <cell r="B29" t="str">
            <v>69</v>
          </cell>
          <cell r="C29">
            <v>175552.65</v>
          </cell>
          <cell r="E29">
            <v>2693.59</v>
          </cell>
        </row>
        <row r="30">
          <cell r="B30" t="str">
            <v>90</v>
          </cell>
          <cell r="C30">
            <v>72451.75</v>
          </cell>
          <cell r="E30">
            <v>2693.59</v>
          </cell>
        </row>
        <row r="31">
          <cell r="B31" t="str">
            <v>49</v>
          </cell>
          <cell r="C31">
            <v>168.9</v>
          </cell>
          <cell r="E31">
            <v>2693.59</v>
          </cell>
          <cell r="F31">
            <v>5000</v>
          </cell>
        </row>
        <row r="32">
          <cell r="B32" t="str">
            <v>129</v>
          </cell>
          <cell r="C32">
            <v>9424.44</v>
          </cell>
          <cell r="E32">
            <v>2693.59</v>
          </cell>
        </row>
        <row r="33">
          <cell r="B33" t="str">
            <v>12</v>
          </cell>
          <cell r="D33">
            <v>10670.55</v>
          </cell>
          <cell r="E33">
            <v>2693.59</v>
          </cell>
        </row>
        <row r="34">
          <cell r="B34" t="str">
            <v>93</v>
          </cell>
          <cell r="C34">
            <v>54150.25</v>
          </cell>
          <cell r="E34">
            <v>2693.59</v>
          </cell>
        </row>
        <row r="35">
          <cell r="B35" t="str">
            <v>100</v>
          </cell>
          <cell r="C35">
            <v>59379.25</v>
          </cell>
          <cell r="E35">
            <v>2693.59</v>
          </cell>
        </row>
        <row r="36">
          <cell r="B36" t="str">
            <v>11</v>
          </cell>
          <cell r="C36">
            <v>2042.6</v>
          </cell>
          <cell r="E36">
            <v>2693.59</v>
          </cell>
        </row>
        <row r="37">
          <cell r="B37" t="str">
            <v>10</v>
          </cell>
          <cell r="D37">
            <v>709.55</v>
          </cell>
          <cell r="E37">
            <v>2693.59</v>
          </cell>
          <cell r="F37">
            <v>1984</v>
          </cell>
        </row>
        <row r="38">
          <cell r="B38" t="str">
            <v>126</v>
          </cell>
          <cell r="D38">
            <v>2764.25</v>
          </cell>
          <cell r="E38">
            <v>2693.59</v>
          </cell>
        </row>
        <row r="39">
          <cell r="B39" t="str">
            <v>44</v>
          </cell>
          <cell r="E39">
            <v>2693.59</v>
          </cell>
        </row>
        <row r="40">
          <cell r="B40" t="str">
            <v>95</v>
          </cell>
          <cell r="C40">
            <v>405.25</v>
          </cell>
          <cell r="E40">
            <v>2693.59</v>
          </cell>
          <cell r="F40">
            <v>7000</v>
          </cell>
        </row>
        <row r="41">
          <cell r="B41" t="str">
            <v>125</v>
          </cell>
          <cell r="C41">
            <v>67112.92</v>
          </cell>
          <cell r="E41">
            <v>2693.59</v>
          </cell>
        </row>
        <row r="42">
          <cell r="B42" t="str">
            <v>34</v>
          </cell>
          <cell r="D42">
            <v>42.8</v>
          </cell>
          <cell r="E42">
            <v>2693.59</v>
          </cell>
          <cell r="F42">
            <v>2700</v>
          </cell>
        </row>
        <row r="43">
          <cell r="B43" t="str">
            <v>135</v>
          </cell>
          <cell r="C43">
            <v>3776.35</v>
          </cell>
          <cell r="E43">
            <v>2693.59</v>
          </cell>
          <cell r="F43">
            <v>6469.94</v>
          </cell>
        </row>
        <row r="44">
          <cell r="B44" t="str">
            <v>130</v>
          </cell>
          <cell r="C44">
            <v>8745.1</v>
          </cell>
          <cell r="E44">
            <v>2693.59</v>
          </cell>
          <cell r="F44">
            <v>11500</v>
          </cell>
        </row>
        <row r="45">
          <cell r="B45" t="str">
            <v>104</v>
          </cell>
          <cell r="D45">
            <v>13130.45</v>
          </cell>
          <cell r="E45">
            <v>2693.59</v>
          </cell>
        </row>
        <row r="46">
          <cell r="B46" t="str">
            <v>83</v>
          </cell>
          <cell r="C46">
            <v>28249.7</v>
          </cell>
          <cell r="E46">
            <v>2693.59</v>
          </cell>
        </row>
        <row r="47">
          <cell r="B47" t="str">
            <v>3</v>
          </cell>
          <cell r="C47">
            <v>2243.6</v>
          </cell>
          <cell r="E47">
            <v>2693.59</v>
          </cell>
        </row>
        <row r="48">
          <cell r="B48" t="str">
            <v>50</v>
          </cell>
          <cell r="C48">
            <v>3113.6</v>
          </cell>
          <cell r="E48">
            <v>2693.59</v>
          </cell>
        </row>
        <row r="49">
          <cell r="B49" t="str">
            <v>134</v>
          </cell>
          <cell r="C49">
            <v>3618.25</v>
          </cell>
          <cell r="E49">
            <v>2693.59</v>
          </cell>
          <cell r="F49">
            <v>3663</v>
          </cell>
        </row>
        <row r="50">
          <cell r="B50" t="str">
            <v>115</v>
          </cell>
          <cell r="E50">
            <v>2693.59</v>
          </cell>
          <cell r="F50">
            <v>2693.59</v>
          </cell>
        </row>
        <row r="51">
          <cell r="B51" t="str">
            <v>116</v>
          </cell>
          <cell r="E51">
            <v>2693.59</v>
          </cell>
          <cell r="F51">
            <v>2693.59</v>
          </cell>
        </row>
        <row r="52">
          <cell r="B52" t="str">
            <v>117</v>
          </cell>
          <cell r="E52">
            <v>2693.59</v>
          </cell>
          <cell r="F52">
            <v>2693.59</v>
          </cell>
        </row>
        <row r="53">
          <cell r="B53" t="str">
            <v>118</v>
          </cell>
          <cell r="E53">
            <v>2693.59</v>
          </cell>
          <cell r="F53">
            <v>2693.59</v>
          </cell>
        </row>
        <row r="54">
          <cell r="B54" t="str">
            <v>133</v>
          </cell>
          <cell r="C54">
            <v>2835</v>
          </cell>
          <cell r="E54">
            <v>2693.59</v>
          </cell>
          <cell r="F54">
            <v>8500</v>
          </cell>
        </row>
        <row r="55">
          <cell r="B55" t="str">
            <v>107</v>
          </cell>
          <cell r="C55">
            <v>907.87</v>
          </cell>
          <cell r="E55">
            <v>2693.59</v>
          </cell>
          <cell r="F55">
            <v>5312.66</v>
          </cell>
        </row>
        <row r="56">
          <cell r="B56" t="str">
            <v>108</v>
          </cell>
          <cell r="D56">
            <v>3323.26</v>
          </cell>
          <cell r="E56">
            <v>2693.59</v>
          </cell>
        </row>
        <row r="57">
          <cell r="B57" t="str">
            <v>76</v>
          </cell>
          <cell r="D57">
            <v>0.85</v>
          </cell>
          <cell r="E57">
            <v>2693.59</v>
          </cell>
        </row>
        <row r="58">
          <cell r="B58" t="str">
            <v>77</v>
          </cell>
          <cell r="C58">
            <v>90.15</v>
          </cell>
          <cell r="E58">
            <v>2693.59</v>
          </cell>
          <cell r="F58">
            <v>2785</v>
          </cell>
        </row>
        <row r="59">
          <cell r="B59" t="str">
            <v>21</v>
          </cell>
          <cell r="D59">
            <v>1200.05</v>
          </cell>
          <cell r="E59">
            <v>2693.59</v>
          </cell>
          <cell r="F59">
            <v>2652</v>
          </cell>
        </row>
        <row r="60">
          <cell r="B60" t="str">
            <v>75</v>
          </cell>
          <cell r="D60">
            <v>4275.3500000000004</v>
          </cell>
          <cell r="E60">
            <v>2693.59</v>
          </cell>
          <cell r="F60">
            <v>3100</v>
          </cell>
        </row>
        <row r="61">
          <cell r="B61" t="str">
            <v>82</v>
          </cell>
          <cell r="C61">
            <v>335.55</v>
          </cell>
          <cell r="E61">
            <v>2693.59</v>
          </cell>
          <cell r="F61">
            <v>6000</v>
          </cell>
        </row>
        <row r="62">
          <cell r="B62" t="str">
            <v>132</v>
          </cell>
          <cell r="C62">
            <v>2301.25</v>
          </cell>
          <cell r="E62">
            <v>2693.59</v>
          </cell>
        </row>
        <row r="63">
          <cell r="B63" t="str">
            <v>74</v>
          </cell>
          <cell r="D63">
            <v>5858.22</v>
          </cell>
          <cell r="E63">
            <v>2693.59</v>
          </cell>
        </row>
        <row r="64">
          <cell r="B64" t="str">
            <v>51</v>
          </cell>
          <cell r="D64">
            <v>3822.1</v>
          </cell>
          <cell r="E64">
            <v>2693.59</v>
          </cell>
        </row>
        <row r="65">
          <cell r="B65" t="str">
            <v>2</v>
          </cell>
          <cell r="C65">
            <v>1420.2</v>
          </cell>
          <cell r="E65">
            <v>2693.59</v>
          </cell>
        </row>
        <row r="66">
          <cell r="B66" t="str">
            <v>67</v>
          </cell>
          <cell r="C66">
            <v>873.85</v>
          </cell>
          <cell r="E66">
            <v>2693.59</v>
          </cell>
          <cell r="F66">
            <v>6500</v>
          </cell>
        </row>
        <row r="67">
          <cell r="B67" t="str">
            <v>65</v>
          </cell>
          <cell r="C67">
            <v>30711.1</v>
          </cell>
          <cell r="E67">
            <v>2693.59</v>
          </cell>
        </row>
        <row r="68">
          <cell r="B68" t="str">
            <v>61</v>
          </cell>
          <cell r="D68">
            <v>9658.35</v>
          </cell>
          <cell r="E68">
            <v>2693.59</v>
          </cell>
        </row>
        <row r="69">
          <cell r="B69" t="str">
            <v>122</v>
          </cell>
          <cell r="C69">
            <v>9184.4</v>
          </cell>
          <cell r="E69">
            <v>2693.59</v>
          </cell>
          <cell r="F69">
            <v>15000</v>
          </cell>
        </row>
        <row r="70">
          <cell r="B70" t="str">
            <v>47</v>
          </cell>
          <cell r="E70">
            <v>2693.59</v>
          </cell>
          <cell r="F70">
            <v>7968.99</v>
          </cell>
        </row>
        <row r="71">
          <cell r="B71" t="str">
            <v>48</v>
          </cell>
          <cell r="E71">
            <v>2693.59</v>
          </cell>
          <cell r="F71">
            <v>7968.99</v>
          </cell>
        </row>
        <row r="72">
          <cell r="B72" t="str">
            <v>39</v>
          </cell>
          <cell r="D72">
            <v>27.7</v>
          </cell>
          <cell r="E72">
            <v>2693.59</v>
          </cell>
          <cell r="F72">
            <v>2700</v>
          </cell>
        </row>
        <row r="73">
          <cell r="B73" t="str">
            <v>54</v>
          </cell>
          <cell r="C73">
            <v>41621.79</v>
          </cell>
          <cell r="E73">
            <v>2693.59</v>
          </cell>
          <cell r="F73">
            <v>4500</v>
          </cell>
        </row>
        <row r="74">
          <cell r="B74" t="str">
            <v>35</v>
          </cell>
          <cell r="C74">
            <v>857.3</v>
          </cell>
          <cell r="E74">
            <v>2693.59</v>
          </cell>
          <cell r="F74">
            <v>2300</v>
          </cell>
        </row>
        <row r="75">
          <cell r="B75" t="str">
            <v>45</v>
          </cell>
          <cell r="C75">
            <v>42790.55</v>
          </cell>
          <cell r="E75">
            <v>2693.59</v>
          </cell>
        </row>
        <row r="76">
          <cell r="B76" t="str">
            <v>81</v>
          </cell>
          <cell r="C76">
            <v>2329.4299999999998</v>
          </cell>
          <cell r="E76">
            <v>2693.59</v>
          </cell>
        </row>
        <row r="77">
          <cell r="B77" t="str">
            <v>127</v>
          </cell>
          <cell r="C77">
            <v>11724.2</v>
          </cell>
          <cell r="E77">
            <v>2693.59</v>
          </cell>
        </row>
        <row r="78">
          <cell r="B78" t="str">
            <v>110</v>
          </cell>
          <cell r="D78">
            <v>8448.15</v>
          </cell>
          <cell r="E78">
            <v>2693.59</v>
          </cell>
        </row>
        <row r="79">
          <cell r="B79" t="str">
            <v>103</v>
          </cell>
          <cell r="D79">
            <v>10246.25</v>
          </cell>
          <cell r="E79">
            <v>2693.59</v>
          </cell>
        </row>
        <row r="80">
          <cell r="B80" t="str">
            <v>42</v>
          </cell>
          <cell r="C80">
            <v>160</v>
          </cell>
          <cell r="E80">
            <v>2693.59</v>
          </cell>
        </row>
        <row r="81">
          <cell r="B81" t="str">
            <v>94</v>
          </cell>
          <cell r="C81">
            <v>5506.75</v>
          </cell>
          <cell r="E81">
            <v>2693.59</v>
          </cell>
        </row>
        <row r="82">
          <cell r="B82" t="str">
            <v>102</v>
          </cell>
          <cell r="D82">
            <v>119.6</v>
          </cell>
          <cell r="E82">
            <v>2693.59</v>
          </cell>
        </row>
        <row r="83">
          <cell r="B83" t="str">
            <v>85</v>
          </cell>
          <cell r="C83">
            <v>22508.15</v>
          </cell>
          <cell r="E83">
            <v>2693.59</v>
          </cell>
          <cell r="F83">
            <v>3000</v>
          </cell>
        </row>
        <row r="84">
          <cell r="B84" t="str">
            <v>58</v>
          </cell>
          <cell r="C84">
            <v>59691.3</v>
          </cell>
          <cell r="E84">
            <v>2693.59</v>
          </cell>
        </row>
        <row r="85">
          <cell r="B85" t="str">
            <v>87</v>
          </cell>
          <cell r="C85">
            <v>2811.99</v>
          </cell>
          <cell r="E85">
            <v>2693.59</v>
          </cell>
        </row>
        <row r="86">
          <cell r="B86" t="str">
            <v>72</v>
          </cell>
          <cell r="D86">
            <v>6235.46</v>
          </cell>
          <cell r="E86">
            <v>2693.59</v>
          </cell>
        </row>
        <row r="87">
          <cell r="B87" t="str">
            <v>120</v>
          </cell>
          <cell r="D87">
            <v>27859</v>
          </cell>
          <cell r="E87">
            <v>2693.59</v>
          </cell>
        </row>
        <row r="88">
          <cell r="B88" t="str">
            <v>66</v>
          </cell>
          <cell r="E88">
            <v>2693.59</v>
          </cell>
          <cell r="F88">
            <v>2693.14</v>
          </cell>
        </row>
        <row r="89">
          <cell r="B89" t="str">
            <v>70</v>
          </cell>
          <cell r="C89">
            <v>6395.27</v>
          </cell>
          <cell r="E89">
            <v>2693.59</v>
          </cell>
        </row>
        <row r="90">
          <cell r="B90" t="str">
            <v>78</v>
          </cell>
          <cell r="C90">
            <v>12783.05</v>
          </cell>
          <cell r="E90">
            <v>2693.59</v>
          </cell>
          <cell r="F90">
            <v>6000</v>
          </cell>
        </row>
        <row r="91">
          <cell r="B91" t="str">
            <v>55</v>
          </cell>
          <cell r="D91">
            <v>1653.3</v>
          </cell>
          <cell r="E91">
            <v>2693.59</v>
          </cell>
        </row>
        <row r="92">
          <cell r="B92" t="str">
            <v>79</v>
          </cell>
          <cell r="D92">
            <v>1053.75</v>
          </cell>
          <cell r="E92">
            <v>2693.59</v>
          </cell>
        </row>
        <row r="93">
          <cell r="B93" t="str">
            <v>32</v>
          </cell>
          <cell r="D93">
            <v>2379.8000000000002</v>
          </cell>
          <cell r="E93">
            <v>2693.59</v>
          </cell>
        </row>
        <row r="94">
          <cell r="B94" t="str">
            <v>33</v>
          </cell>
          <cell r="D94">
            <v>4904.75</v>
          </cell>
          <cell r="E94">
            <v>2693.59</v>
          </cell>
        </row>
        <row r="95">
          <cell r="B95" t="str">
            <v>64</v>
          </cell>
          <cell r="D95">
            <v>0.45</v>
          </cell>
          <cell r="E95">
            <v>2693.59</v>
          </cell>
        </row>
        <row r="96">
          <cell r="B96" t="str">
            <v>97</v>
          </cell>
          <cell r="C96">
            <v>1824.25</v>
          </cell>
          <cell r="E96">
            <v>2693.59</v>
          </cell>
        </row>
        <row r="97">
          <cell r="B97" t="str">
            <v>13</v>
          </cell>
          <cell r="C97">
            <v>24031.200000000001</v>
          </cell>
          <cell r="E97">
            <v>2693.59</v>
          </cell>
          <cell r="F97">
            <v>5000</v>
          </cell>
        </row>
        <row r="98">
          <cell r="B98" t="str">
            <v>20</v>
          </cell>
          <cell r="C98">
            <v>1442.5</v>
          </cell>
          <cell r="E98">
            <v>2693.59</v>
          </cell>
          <cell r="F98">
            <v>16000</v>
          </cell>
        </row>
        <row r="99">
          <cell r="B99" t="str">
            <v>63</v>
          </cell>
          <cell r="D99">
            <v>3049.45</v>
          </cell>
          <cell r="E99">
            <v>2693.59</v>
          </cell>
        </row>
        <row r="100">
          <cell r="B100" t="str">
            <v>88</v>
          </cell>
          <cell r="C100">
            <v>604</v>
          </cell>
          <cell r="E100">
            <v>2693.59</v>
          </cell>
          <cell r="F100">
            <v>2902.08</v>
          </cell>
        </row>
        <row r="101">
          <cell r="B101" t="str">
            <v>22</v>
          </cell>
          <cell r="C101">
            <v>35595.449999999997</v>
          </cell>
          <cell r="E101">
            <v>2693.59</v>
          </cell>
        </row>
        <row r="102">
          <cell r="B102" t="str">
            <v>62</v>
          </cell>
          <cell r="C102">
            <v>33359.550000000003</v>
          </cell>
          <cell r="E102">
            <v>2693.59</v>
          </cell>
        </row>
        <row r="103">
          <cell r="B103" t="str">
            <v>43</v>
          </cell>
          <cell r="C103">
            <v>160.72999999999999</v>
          </cell>
          <cell r="E103">
            <v>2693.59</v>
          </cell>
          <cell r="F103">
            <v>2854.32</v>
          </cell>
        </row>
        <row r="104">
          <cell r="B104" t="str">
            <v>40</v>
          </cell>
          <cell r="D104">
            <v>504.3</v>
          </cell>
          <cell r="E104">
            <v>5387.18</v>
          </cell>
          <cell r="F104">
            <v>4650</v>
          </cell>
        </row>
        <row r="105">
          <cell r="B105" t="str">
            <v>73</v>
          </cell>
          <cell r="D105">
            <v>4.55</v>
          </cell>
          <cell r="E105">
            <v>2693.59</v>
          </cell>
        </row>
        <row r="106">
          <cell r="B106" t="str">
            <v>91</v>
          </cell>
          <cell r="C106">
            <v>209.52</v>
          </cell>
          <cell r="E106">
            <v>2693.59</v>
          </cell>
        </row>
        <row r="107">
          <cell r="B107" t="str">
            <v>80</v>
          </cell>
          <cell r="C107">
            <v>25776.35</v>
          </cell>
          <cell r="E107">
            <v>2693.59</v>
          </cell>
        </row>
        <row r="108">
          <cell r="B108" t="str">
            <v>109</v>
          </cell>
          <cell r="D108">
            <v>5638.8</v>
          </cell>
          <cell r="E108">
            <v>2693.59</v>
          </cell>
        </row>
        <row r="109">
          <cell r="B109" t="str">
            <v>121</v>
          </cell>
          <cell r="D109">
            <v>15426.34</v>
          </cell>
          <cell r="E109">
            <v>2693.59</v>
          </cell>
        </row>
        <row r="110">
          <cell r="B110" t="str">
            <v>106</v>
          </cell>
          <cell r="C110">
            <v>128572.9</v>
          </cell>
          <cell r="E110">
            <v>2693.59</v>
          </cell>
        </row>
        <row r="111">
          <cell r="B111" t="str">
            <v>99</v>
          </cell>
          <cell r="C111">
            <v>21656.25</v>
          </cell>
          <cell r="E111">
            <v>2693.59</v>
          </cell>
          <cell r="F111">
            <v>24349.84</v>
          </cell>
        </row>
        <row r="112">
          <cell r="B112" t="str">
            <v>37</v>
          </cell>
          <cell r="D112">
            <v>4994.45</v>
          </cell>
          <cell r="E112">
            <v>2693.59</v>
          </cell>
        </row>
        <row r="113">
          <cell r="B113" t="str">
            <v>28</v>
          </cell>
          <cell r="D113">
            <v>4172.2</v>
          </cell>
          <cell r="E113">
            <v>2693.59</v>
          </cell>
        </row>
        <row r="114">
          <cell r="B114" t="str">
            <v>25</v>
          </cell>
          <cell r="D114">
            <v>8138.15</v>
          </cell>
          <cell r="E114">
            <v>2693.59</v>
          </cell>
        </row>
        <row r="115">
          <cell r="B115" t="str">
            <v>46</v>
          </cell>
          <cell r="C115">
            <v>6051.1</v>
          </cell>
          <cell r="E115">
            <v>2693.59</v>
          </cell>
          <cell r="F115">
            <v>5049</v>
          </cell>
        </row>
        <row r="116">
          <cell r="B116" t="str">
            <v>15</v>
          </cell>
          <cell r="C116">
            <v>2209.27</v>
          </cell>
          <cell r="E116">
            <v>2693.59</v>
          </cell>
          <cell r="F116">
            <v>8197.08</v>
          </cell>
        </row>
        <row r="117">
          <cell r="B117" t="str">
            <v>105</v>
          </cell>
          <cell r="C117">
            <v>8642.42</v>
          </cell>
          <cell r="E117">
            <v>2693.59</v>
          </cell>
        </row>
        <row r="118">
          <cell r="B118" t="str">
            <v>7</v>
          </cell>
          <cell r="D118">
            <v>1.45</v>
          </cell>
          <cell r="E118">
            <v>2693.59</v>
          </cell>
          <cell r="F118">
            <v>2693</v>
          </cell>
        </row>
        <row r="119">
          <cell r="B119" t="str">
            <v>1</v>
          </cell>
          <cell r="C119">
            <v>29578</v>
          </cell>
          <cell r="E119">
            <v>2693.59</v>
          </cell>
          <cell r="F119">
            <v>29000</v>
          </cell>
        </row>
        <row r="120">
          <cell r="B120" t="str">
            <v>53</v>
          </cell>
          <cell r="D120">
            <v>7585.7</v>
          </cell>
          <cell r="E120">
            <v>2693.59</v>
          </cell>
        </row>
        <row r="121">
          <cell r="B121" t="str">
            <v>124</v>
          </cell>
          <cell r="C121">
            <v>35067.599999999999</v>
          </cell>
          <cell r="E121">
            <v>2693.59</v>
          </cell>
          <cell r="F121">
            <v>34650</v>
          </cell>
        </row>
        <row r="122">
          <cell r="B122" t="str">
            <v>136</v>
          </cell>
          <cell r="E122">
            <v>2693.59</v>
          </cell>
        </row>
        <row r="123">
          <cell r="B123" t="str">
            <v>101</v>
          </cell>
          <cell r="E123">
            <v>2693.59</v>
          </cell>
          <cell r="F123">
            <v>2693.59</v>
          </cell>
        </row>
        <row r="124">
          <cell r="B124" t="str">
            <v>71</v>
          </cell>
          <cell r="E124">
            <v>2693.59</v>
          </cell>
        </row>
        <row r="125">
          <cell r="B125" t="str">
            <v>111</v>
          </cell>
          <cell r="D125">
            <v>464.6</v>
          </cell>
          <cell r="E125">
            <v>2693.59</v>
          </cell>
        </row>
        <row r="126">
          <cell r="B126" t="str">
            <v>56</v>
          </cell>
          <cell r="C126">
            <v>564.29999999999995</v>
          </cell>
          <cell r="E126">
            <v>2693.59</v>
          </cell>
          <cell r="F126">
            <v>6000</v>
          </cell>
        </row>
        <row r="127">
          <cell r="B127" t="str">
            <v>113</v>
          </cell>
          <cell r="C127">
            <v>134264.65</v>
          </cell>
          <cell r="E127">
            <v>2693.59</v>
          </cell>
        </row>
        <row r="128">
          <cell r="B128" t="str">
            <v>27</v>
          </cell>
          <cell r="E128">
            <v>2693.59</v>
          </cell>
          <cell r="F128">
            <v>3053.08</v>
          </cell>
        </row>
        <row r="129">
          <cell r="B129" t="str">
            <v>4</v>
          </cell>
          <cell r="C129">
            <v>4564.2</v>
          </cell>
          <cell r="E129">
            <v>2693.59</v>
          </cell>
          <cell r="F129">
            <v>4950</v>
          </cell>
        </row>
        <row r="130">
          <cell r="B130" t="str">
            <v>131</v>
          </cell>
          <cell r="C130">
            <v>3773.25</v>
          </cell>
          <cell r="E130">
            <v>2693.59</v>
          </cell>
          <cell r="F130">
            <v>6000</v>
          </cell>
        </row>
        <row r="131">
          <cell r="B131" t="str">
            <v>123</v>
          </cell>
          <cell r="E131">
            <v>2693.59</v>
          </cell>
          <cell r="F131">
            <v>13947.3</v>
          </cell>
        </row>
        <row r="132">
          <cell r="B132" t="str">
            <v>29</v>
          </cell>
          <cell r="C132">
            <v>95827.3</v>
          </cell>
          <cell r="E132">
            <v>2693.59</v>
          </cell>
          <cell r="F132">
            <v>10000</v>
          </cell>
        </row>
        <row r="133">
          <cell r="B133" t="str">
            <v>60</v>
          </cell>
          <cell r="D133">
            <v>1777.95</v>
          </cell>
          <cell r="E133">
            <v>2693.59</v>
          </cell>
        </row>
      </sheetData>
      <sheetData sheetId="1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15271.99</v>
          </cell>
          <cell r="E2">
            <v>2693.59</v>
          </cell>
        </row>
        <row r="3">
          <cell r="B3" t="str">
            <v>17</v>
          </cell>
          <cell r="C3">
            <v>1877.44</v>
          </cell>
          <cell r="E3">
            <v>2693.59</v>
          </cell>
          <cell r="F3">
            <v>7920</v>
          </cell>
        </row>
        <row r="4">
          <cell r="B4" t="str">
            <v>18</v>
          </cell>
          <cell r="C4">
            <v>2698.19</v>
          </cell>
          <cell r="E4">
            <v>2693.59</v>
          </cell>
          <cell r="F4">
            <v>7920</v>
          </cell>
        </row>
        <row r="5">
          <cell r="B5" t="str">
            <v>16</v>
          </cell>
          <cell r="D5">
            <v>4290.3100000000004</v>
          </cell>
          <cell r="E5">
            <v>2693.59</v>
          </cell>
          <cell r="F5">
            <v>2970</v>
          </cell>
        </row>
        <row r="6">
          <cell r="B6" t="str">
            <v>36</v>
          </cell>
          <cell r="C6">
            <v>2737.59</v>
          </cell>
          <cell r="E6">
            <v>2693.59</v>
          </cell>
        </row>
        <row r="7">
          <cell r="B7" t="str">
            <v>8</v>
          </cell>
          <cell r="C7">
            <v>111066.19</v>
          </cell>
          <cell r="E7">
            <v>2693.59</v>
          </cell>
        </row>
        <row r="8">
          <cell r="B8" t="str">
            <v>52</v>
          </cell>
          <cell r="C8">
            <v>51327.99</v>
          </cell>
          <cell r="E8">
            <v>2693.59</v>
          </cell>
          <cell r="F8">
            <v>51021.58</v>
          </cell>
        </row>
        <row r="9">
          <cell r="B9" t="str">
            <v>114</v>
          </cell>
          <cell r="D9">
            <v>1082.76</v>
          </cell>
          <cell r="E9">
            <v>2693.59</v>
          </cell>
          <cell r="F9">
            <v>3776.35</v>
          </cell>
        </row>
        <row r="10">
          <cell r="B10" t="str">
            <v>19</v>
          </cell>
          <cell r="C10">
            <v>1895.19</v>
          </cell>
          <cell r="E10">
            <v>2693.59</v>
          </cell>
        </row>
        <row r="11">
          <cell r="B11" t="str">
            <v>84</v>
          </cell>
          <cell r="C11">
            <v>421.14</v>
          </cell>
          <cell r="E11">
            <v>2693.59</v>
          </cell>
          <cell r="F11">
            <v>6039</v>
          </cell>
        </row>
        <row r="12">
          <cell r="B12" t="str">
            <v>31</v>
          </cell>
          <cell r="C12">
            <v>12826.99</v>
          </cell>
          <cell r="E12">
            <v>2693.59</v>
          </cell>
        </row>
        <row r="13">
          <cell r="B13" t="str">
            <v>23</v>
          </cell>
          <cell r="C13">
            <v>38229.040000000001</v>
          </cell>
          <cell r="E13">
            <v>2693.59</v>
          </cell>
        </row>
        <row r="14">
          <cell r="B14" t="str">
            <v>9</v>
          </cell>
          <cell r="C14">
            <v>0.54</v>
          </cell>
          <cell r="E14">
            <v>2693.59</v>
          </cell>
          <cell r="F14">
            <v>2750</v>
          </cell>
        </row>
        <row r="15">
          <cell r="B15" t="str">
            <v>119</v>
          </cell>
          <cell r="C15">
            <v>6438.55</v>
          </cell>
          <cell r="E15">
            <v>2693.59</v>
          </cell>
          <cell r="F15">
            <v>3200</v>
          </cell>
        </row>
        <row r="16">
          <cell r="B16" t="str">
            <v>14</v>
          </cell>
          <cell r="D16">
            <v>2070.2600000000002</v>
          </cell>
          <cell r="E16">
            <v>2693.59</v>
          </cell>
        </row>
        <row r="17">
          <cell r="B17" t="str">
            <v>38</v>
          </cell>
          <cell r="D17">
            <v>5312.66</v>
          </cell>
          <cell r="E17">
            <v>2693.59</v>
          </cell>
        </row>
        <row r="18">
          <cell r="B18" t="str">
            <v>86</v>
          </cell>
          <cell r="D18">
            <v>5933.23</v>
          </cell>
          <cell r="E18">
            <v>2693.59</v>
          </cell>
        </row>
        <row r="19">
          <cell r="B19" t="str">
            <v>89</v>
          </cell>
          <cell r="C19">
            <v>130091.42</v>
          </cell>
          <cell r="E19">
            <v>2693.59</v>
          </cell>
        </row>
        <row r="20">
          <cell r="B20" t="str">
            <v>6</v>
          </cell>
          <cell r="C20">
            <v>4911.1899999999996</v>
          </cell>
          <cell r="E20">
            <v>2693.59</v>
          </cell>
        </row>
        <row r="21">
          <cell r="B21" t="str">
            <v>96</v>
          </cell>
          <cell r="D21">
            <v>2677.16</v>
          </cell>
          <cell r="E21">
            <v>2693.59</v>
          </cell>
        </row>
        <row r="22">
          <cell r="B22" t="str">
            <v>57</v>
          </cell>
          <cell r="C22">
            <v>1453.88</v>
          </cell>
          <cell r="E22">
            <v>5387.18</v>
          </cell>
          <cell r="F22">
            <v>5300</v>
          </cell>
        </row>
        <row r="23">
          <cell r="B23" t="str">
            <v>112</v>
          </cell>
          <cell r="D23">
            <v>4785.5600000000004</v>
          </cell>
          <cell r="E23">
            <v>2693.59</v>
          </cell>
        </row>
        <row r="24">
          <cell r="B24" t="str">
            <v>128</v>
          </cell>
          <cell r="C24">
            <v>91089.74</v>
          </cell>
          <cell r="E24">
            <v>2693.59</v>
          </cell>
        </row>
        <row r="25">
          <cell r="B25" t="str">
            <v>5</v>
          </cell>
          <cell r="D25">
            <v>1905.64</v>
          </cell>
          <cell r="E25">
            <v>2693.59</v>
          </cell>
          <cell r="F25">
            <v>2290</v>
          </cell>
        </row>
        <row r="26">
          <cell r="B26" t="str">
            <v>98</v>
          </cell>
          <cell r="C26">
            <v>6114.84</v>
          </cell>
          <cell r="E26">
            <v>2693.59</v>
          </cell>
          <cell r="F26">
            <v>8500</v>
          </cell>
        </row>
        <row r="27">
          <cell r="B27" t="str">
            <v>92</v>
          </cell>
          <cell r="D27">
            <v>1105.1600000000001</v>
          </cell>
          <cell r="E27">
            <v>2693.59</v>
          </cell>
        </row>
        <row r="28">
          <cell r="B28" t="str">
            <v>68</v>
          </cell>
          <cell r="C28">
            <v>178246.24</v>
          </cell>
          <cell r="E28">
            <v>2693.59</v>
          </cell>
        </row>
        <row r="29">
          <cell r="B29" t="str">
            <v>69</v>
          </cell>
          <cell r="C29">
            <v>178246.24</v>
          </cell>
          <cell r="E29">
            <v>2693.59</v>
          </cell>
        </row>
        <row r="30">
          <cell r="B30" t="str">
            <v>90</v>
          </cell>
          <cell r="C30">
            <v>75145.34</v>
          </cell>
          <cell r="E30">
            <v>2693.59</v>
          </cell>
        </row>
        <row r="31">
          <cell r="B31" t="str">
            <v>49</v>
          </cell>
          <cell r="D31">
            <v>2137.5100000000002</v>
          </cell>
          <cell r="E31">
            <v>2693.59</v>
          </cell>
          <cell r="F31">
            <v>5000</v>
          </cell>
        </row>
        <row r="32">
          <cell r="B32" t="str">
            <v>129</v>
          </cell>
          <cell r="C32">
            <v>12118.03</v>
          </cell>
          <cell r="E32">
            <v>2693.59</v>
          </cell>
        </row>
        <row r="33">
          <cell r="B33" t="str">
            <v>12</v>
          </cell>
          <cell r="D33">
            <v>7976.96</v>
          </cell>
          <cell r="E33">
            <v>2693.59</v>
          </cell>
        </row>
        <row r="34">
          <cell r="B34" t="str">
            <v>93</v>
          </cell>
          <cell r="C34">
            <v>56843.839999999997</v>
          </cell>
          <cell r="E34">
            <v>2693.59</v>
          </cell>
        </row>
        <row r="35">
          <cell r="B35" t="str">
            <v>100</v>
          </cell>
          <cell r="C35">
            <v>62072.84</v>
          </cell>
          <cell r="E35">
            <v>2693.59</v>
          </cell>
        </row>
        <row r="36">
          <cell r="B36" t="str">
            <v>11</v>
          </cell>
          <cell r="C36">
            <v>4736.1899999999996</v>
          </cell>
          <cell r="E36">
            <v>2693.59</v>
          </cell>
          <cell r="F36">
            <v>15000</v>
          </cell>
        </row>
        <row r="37">
          <cell r="B37" t="str">
            <v>10</v>
          </cell>
          <cell r="C37">
            <v>0.04</v>
          </cell>
          <cell r="E37">
            <v>2693.59</v>
          </cell>
          <cell r="F37">
            <v>2750</v>
          </cell>
        </row>
        <row r="38">
          <cell r="B38" t="str">
            <v>126</v>
          </cell>
          <cell r="D38">
            <v>70.66</v>
          </cell>
          <cell r="E38">
            <v>2693.59</v>
          </cell>
          <cell r="F38">
            <v>10000</v>
          </cell>
        </row>
        <row r="39">
          <cell r="B39" t="str">
            <v>44</v>
          </cell>
          <cell r="C39">
            <v>2693.59</v>
          </cell>
          <cell r="E39">
            <v>2693.59</v>
          </cell>
          <cell r="F39">
            <v>2693.59</v>
          </cell>
        </row>
        <row r="40">
          <cell r="B40" t="str">
            <v>95</v>
          </cell>
          <cell r="D40">
            <v>3901.16</v>
          </cell>
          <cell r="E40">
            <v>2693.59</v>
          </cell>
        </row>
        <row r="41">
          <cell r="B41" t="str">
            <v>125</v>
          </cell>
          <cell r="C41">
            <v>69806.509999999995</v>
          </cell>
          <cell r="E41">
            <v>2693.59</v>
          </cell>
        </row>
        <row r="42">
          <cell r="B42" t="str">
            <v>34</v>
          </cell>
          <cell r="D42">
            <v>49.21</v>
          </cell>
          <cell r="E42">
            <v>2693.59</v>
          </cell>
          <cell r="F42">
            <v>2700</v>
          </cell>
        </row>
        <row r="43">
          <cell r="B43" t="str">
            <v>135</v>
          </cell>
          <cell r="E43">
            <v>2693.59</v>
          </cell>
          <cell r="F43">
            <v>5312.66</v>
          </cell>
        </row>
        <row r="44">
          <cell r="B44" t="str">
            <v>130</v>
          </cell>
          <cell r="D44">
            <v>61.31</v>
          </cell>
          <cell r="E44">
            <v>2693.59</v>
          </cell>
        </row>
        <row r="45">
          <cell r="B45" t="str">
            <v>104</v>
          </cell>
          <cell r="D45">
            <v>10436.86</v>
          </cell>
          <cell r="E45">
            <v>2693.59</v>
          </cell>
        </row>
        <row r="46">
          <cell r="B46" t="str">
            <v>83</v>
          </cell>
          <cell r="C46">
            <v>30943.29</v>
          </cell>
          <cell r="E46">
            <v>2693.59</v>
          </cell>
        </row>
        <row r="47">
          <cell r="B47" t="str">
            <v>3</v>
          </cell>
          <cell r="C47">
            <v>4937.1899999999996</v>
          </cell>
          <cell r="E47">
            <v>2693.59</v>
          </cell>
        </row>
        <row r="48">
          <cell r="B48" t="str">
            <v>50</v>
          </cell>
          <cell r="C48">
            <v>5807.19</v>
          </cell>
          <cell r="E48">
            <v>2693.59</v>
          </cell>
        </row>
        <row r="49">
          <cell r="B49" t="str">
            <v>134</v>
          </cell>
          <cell r="C49">
            <v>2648.84</v>
          </cell>
          <cell r="E49">
            <v>2693.59</v>
          </cell>
          <cell r="F49">
            <v>5346</v>
          </cell>
        </row>
        <row r="50">
          <cell r="B50" t="str">
            <v>115</v>
          </cell>
          <cell r="E50">
            <v>2693.59</v>
          </cell>
          <cell r="F50">
            <v>2693.59</v>
          </cell>
        </row>
        <row r="51">
          <cell r="B51" t="str">
            <v>116</v>
          </cell>
          <cell r="E51">
            <v>2693.59</v>
          </cell>
          <cell r="F51">
            <v>2693.59</v>
          </cell>
        </row>
        <row r="52">
          <cell r="B52" t="str">
            <v>117</v>
          </cell>
          <cell r="E52">
            <v>2693.59</v>
          </cell>
          <cell r="F52">
            <v>2693.59</v>
          </cell>
        </row>
        <row r="53">
          <cell r="B53" t="str">
            <v>118</v>
          </cell>
          <cell r="E53">
            <v>2693.59</v>
          </cell>
          <cell r="F53">
            <v>2693.59</v>
          </cell>
        </row>
        <row r="54">
          <cell r="B54" t="str">
            <v>133</v>
          </cell>
          <cell r="D54">
            <v>2971.41</v>
          </cell>
          <cell r="E54">
            <v>2693.59</v>
          </cell>
        </row>
        <row r="55">
          <cell r="B55" t="str">
            <v>107</v>
          </cell>
          <cell r="D55">
            <v>1711.2</v>
          </cell>
          <cell r="E55">
            <v>2693.59</v>
          </cell>
        </row>
        <row r="56">
          <cell r="B56" t="str">
            <v>108</v>
          </cell>
          <cell r="D56">
            <v>629.66999999999996</v>
          </cell>
          <cell r="E56">
            <v>2693.59</v>
          </cell>
          <cell r="F56">
            <v>3737.86</v>
          </cell>
        </row>
        <row r="57">
          <cell r="B57" t="str">
            <v>76</v>
          </cell>
          <cell r="C57">
            <v>2692.74</v>
          </cell>
          <cell r="E57">
            <v>2693.59</v>
          </cell>
          <cell r="F57">
            <v>3200</v>
          </cell>
        </row>
        <row r="58">
          <cell r="B58" t="str">
            <v>77</v>
          </cell>
          <cell r="D58">
            <v>1.26</v>
          </cell>
          <cell r="E58">
            <v>2693.59</v>
          </cell>
          <cell r="F58">
            <v>8100</v>
          </cell>
        </row>
        <row r="59">
          <cell r="B59" t="str">
            <v>21</v>
          </cell>
          <cell r="D59">
            <v>1158.46</v>
          </cell>
          <cell r="E59">
            <v>2693.59</v>
          </cell>
          <cell r="F59">
            <v>2656.3</v>
          </cell>
        </row>
        <row r="60">
          <cell r="B60" t="str">
            <v>75</v>
          </cell>
          <cell r="D60">
            <v>4681.76</v>
          </cell>
          <cell r="E60">
            <v>2693.59</v>
          </cell>
          <cell r="F60">
            <v>6800</v>
          </cell>
        </row>
        <row r="61">
          <cell r="B61" t="str">
            <v>82</v>
          </cell>
          <cell r="D61">
            <v>2970.86</v>
          </cell>
          <cell r="E61">
            <v>2693.59</v>
          </cell>
        </row>
        <row r="62">
          <cell r="B62" t="str">
            <v>132</v>
          </cell>
          <cell r="C62">
            <v>4994.84</v>
          </cell>
          <cell r="E62">
            <v>2693.59</v>
          </cell>
          <cell r="F62">
            <v>6000</v>
          </cell>
        </row>
        <row r="63">
          <cell r="B63" t="str">
            <v>74</v>
          </cell>
          <cell r="D63">
            <v>3164.63</v>
          </cell>
          <cell r="E63">
            <v>2693.59</v>
          </cell>
        </row>
        <row r="64">
          <cell r="B64" t="str">
            <v>51</v>
          </cell>
          <cell r="D64">
            <v>1128.51</v>
          </cell>
          <cell r="E64">
            <v>2693.59</v>
          </cell>
          <cell r="F64">
            <v>3250.89</v>
          </cell>
        </row>
        <row r="65">
          <cell r="B65" t="str">
            <v>2</v>
          </cell>
          <cell r="C65">
            <v>4113.79</v>
          </cell>
          <cell r="E65">
            <v>2693.59</v>
          </cell>
          <cell r="F65">
            <v>15000</v>
          </cell>
        </row>
        <row r="66">
          <cell r="B66" t="str">
            <v>67</v>
          </cell>
          <cell r="D66">
            <v>2932.56</v>
          </cell>
          <cell r="E66">
            <v>2693.59</v>
          </cell>
          <cell r="F66">
            <v>3000</v>
          </cell>
        </row>
        <row r="67">
          <cell r="B67" t="str">
            <v>65</v>
          </cell>
          <cell r="C67">
            <v>33404.69</v>
          </cell>
          <cell r="E67">
            <v>2693.59</v>
          </cell>
        </row>
        <row r="68">
          <cell r="B68" t="str">
            <v>61</v>
          </cell>
          <cell r="D68">
            <v>6964.76</v>
          </cell>
          <cell r="E68">
            <v>2693.59</v>
          </cell>
        </row>
        <row r="69">
          <cell r="B69" t="str">
            <v>122</v>
          </cell>
          <cell r="D69">
            <v>3122.01</v>
          </cell>
          <cell r="E69">
            <v>2693.59</v>
          </cell>
        </row>
        <row r="70">
          <cell r="B70" t="str">
            <v>47</v>
          </cell>
          <cell r="D70">
            <v>5275.4</v>
          </cell>
          <cell r="E70">
            <v>2693.59</v>
          </cell>
        </row>
        <row r="71">
          <cell r="B71" t="str">
            <v>48</v>
          </cell>
          <cell r="D71">
            <v>5275.4</v>
          </cell>
          <cell r="E71">
            <v>2693.59</v>
          </cell>
        </row>
        <row r="72">
          <cell r="B72" t="str">
            <v>39</v>
          </cell>
          <cell r="D72">
            <v>34.11</v>
          </cell>
          <cell r="E72">
            <v>2693.59</v>
          </cell>
          <cell r="F72">
            <v>2700</v>
          </cell>
        </row>
        <row r="73">
          <cell r="B73" t="str">
            <v>54</v>
          </cell>
          <cell r="C73">
            <v>39815.379999999997</v>
          </cell>
          <cell r="E73">
            <v>2693.59</v>
          </cell>
          <cell r="F73">
            <v>7000</v>
          </cell>
        </row>
        <row r="74">
          <cell r="B74" t="str">
            <v>35</v>
          </cell>
          <cell r="C74">
            <v>1250.8900000000001</v>
          </cell>
          <cell r="E74">
            <v>2693.59</v>
          </cell>
          <cell r="F74">
            <v>2700</v>
          </cell>
        </row>
        <row r="75">
          <cell r="B75" t="str">
            <v>45</v>
          </cell>
          <cell r="C75">
            <v>45484.14</v>
          </cell>
          <cell r="E75">
            <v>2693.59</v>
          </cell>
        </row>
        <row r="76">
          <cell r="B76" t="str">
            <v>81</v>
          </cell>
          <cell r="C76">
            <v>5023.0200000000004</v>
          </cell>
          <cell r="E76">
            <v>2693.59</v>
          </cell>
          <cell r="F76">
            <v>5049</v>
          </cell>
        </row>
        <row r="77">
          <cell r="B77" t="str">
            <v>127</v>
          </cell>
          <cell r="C77">
            <v>14417.79</v>
          </cell>
          <cell r="E77">
            <v>2693.59</v>
          </cell>
        </row>
        <row r="78">
          <cell r="B78" t="str">
            <v>110</v>
          </cell>
          <cell r="D78">
            <v>5754.56</v>
          </cell>
          <cell r="E78">
            <v>2693.59</v>
          </cell>
          <cell r="F78">
            <v>8000</v>
          </cell>
        </row>
        <row r="79">
          <cell r="B79" t="str">
            <v>103</v>
          </cell>
          <cell r="D79">
            <v>7552.66</v>
          </cell>
          <cell r="E79">
            <v>2693.59</v>
          </cell>
        </row>
        <row r="80">
          <cell r="B80" t="str">
            <v>42</v>
          </cell>
          <cell r="C80">
            <v>2853.59</v>
          </cell>
          <cell r="E80">
            <v>2693.59</v>
          </cell>
          <cell r="F80">
            <v>5547.18</v>
          </cell>
        </row>
        <row r="81">
          <cell r="B81" t="str">
            <v>94</v>
          </cell>
          <cell r="C81">
            <v>8200.34</v>
          </cell>
          <cell r="E81">
            <v>2693.59</v>
          </cell>
        </row>
        <row r="82">
          <cell r="B82" t="str">
            <v>102</v>
          </cell>
          <cell r="C82">
            <v>2573.9899999999998</v>
          </cell>
          <cell r="E82">
            <v>2693.59</v>
          </cell>
          <cell r="F82">
            <v>7920</v>
          </cell>
        </row>
        <row r="83">
          <cell r="B83" t="str">
            <v>85</v>
          </cell>
          <cell r="C83">
            <v>22201.74</v>
          </cell>
          <cell r="E83">
            <v>2693.59</v>
          </cell>
          <cell r="F83">
            <v>10000</v>
          </cell>
        </row>
        <row r="84">
          <cell r="B84" t="str">
            <v>58</v>
          </cell>
          <cell r="C84">
            <v>62384.89</v>
          </cell>
          <cell r="E84">
            <v>2693.59</v>
          </cell>
        </row>
        <row r="85">
          <cell r="B85" t="str">
            <v>87</v>
          </cell>
          <cell r="C85">
            <v>5505.58</v>
          </cell>
          <cell r="E85">
            <v>2693.59</v>
          </cell>
        </row>
        <row r="86">
          <cell r="B86" t="str">
            <v>72</v>
          </cell>
          <cell r="D86">
            <v>3541.87</v>
          </cell>
          <cell r="E86">
            <v>2693.59</v>
          </cell>
          <cell r="F86">
            <v>2772</v>
          </cell>
        </row>
        <row r="87">
          <cell r="B87" t="str">
            <v>120</v>
          </cell>
          <cell r="D87">
            <v>25165.41</v>
          </cell>
          <cell r="E87">
            <v>2693.59</v>
          </cell>
        </row>
        <row r="88">
          <cell r="B88" t="str">
            <v>66</v>
          </cell>
          <cell r="C88">
            <v>0.45</v>
          </cell>
          <cell r="E88">
            <v>2693.59</v>
          </cell>
          <cell r="F88">
            <v>2694.04</v>
          </cell>
        </row>
        <row r="89">
          <cell r="B89" t="str">
            <v>70</v>
          </cell>
          <cell r="C89">
            <v>9088.86</v>
          </cell>
          <cell r="E89">
            <v>2693.59</v>
          </cell>
          <cell r="F89">
            <v>9100</v>
          </cell>
        </row>
        <row r="90">
          <cell r="B90" t="str">
            <v>78</v>
          </cell>
          <cell r="C90">
            <v>9476.64</v>
          </cell>
          <cell r="E90">
            <v>2693.59</v>
          </cell>
        </row>
        <row r="91">
          <cell r="B91" t="str">
            <v>55</v>
          </cell>
          <cell r="C91">
            <v>1040.29</v>
          </cell>
          <cell r="E91">
            <v>2693.59</v>
          </cell>
          <cell r="F91">
            <v>3700</v>
          </cell>
        </row>
        <row r="92">
          <cell r="B92" t="str">
            <v>79</v>
          </cell>
          <cell r="C92">
            <v>1639.84</v>
          </cell>
          <cell r="E92">
            <v>2693.59</v>
          </cell>
        </row>
        <row r="93">
          <cell r="B93" t="str">
            <v>32</v>
          </cell>
          <cell r="C93">
            <v>313.79000000000002</v>
          </cell>
          <cell r="E93">
            <v>2693.59</v>
          </cell>
        </row>
        <row r="94">
          <cell r="B94" t="str">
            <v>33</v>
          </cell>
          <cell r="D94">
            <v>2211.16</v>
          </cell>
          <cell r="E94">
            <v>2693.59</v>
          </cell>
        </row>
        <row r="95">
          <cell r="B95" t="str">
            <v>64</v>
          </cell>
          <cell r="C95">
            <v>2693.14</v>
          </cell>
          <cell r="E95">
            <v>2693.59</v>
          </cell>
          <cell r="F95">
            <v>2694</v>
          </cell>
        </row>
        <row r="96">
          <cell r="B96" t="str">
            <v>97</v>
          </cell>
          <cell r="C96">
            <v>4517.84</v>
          </cell>
          <cell r="E96">
            <v>2693.59</v>
          </cell>
        </row>
        <row r="97">
          <cell r="B97" t="str">
            <v>13</v>
          </cell>
          <cell r="C97">
            <v>21724.79</v>
          </cell>
          <cell r="E97">
            <v>2693.59</v>
          </cell>
        </row>
        <row r="98">
          <cell r="B98" t="str">
            <v>20</v>
          </cell>
          <cell r="D98">
            <v>11863.91</v>
          </cell>
          <cell r="E98">
            <v>2693.59</v>
          </cell>
        </row>
        <row r="99">
          <cell r="B99" t="str">
            <v>63</v>
          </cell>
          <cell r="D99">
            <v>355.86</v>
          </cell>
          <cell r="E99">
            <v>2693.59</v>
          </cell>
        </row>
        <row r="100">
          <cell r="B100" t="str">
            <v>88</v>
          </cell>
          <cell r="C100">
            <v>395.51</v>
          </cell>
          <cell r="E100">
            <v>2693.59</v>
          </cell>
          <cell r="F100">
            <v>2902.08</v>
          </cell>
        </row>
        <row r="101">
          <cell r="B101" t="str">
            <v>22</v>
          </cell>
          <cell r="C101">
            <v>38289.040000000001</v>
          </cell>
          <cell r="E101">
            <v>2693.59</v>
          </cell>
        </row>
        <row r="102">
          <cell r="B102" t="str">
            <v>62</v>
          </cell>
          <cell r="C102">
            <v>36053.14</v>
          </cell>
          <cell r="E102">
            <v>2693.59</v>
          </cell>
        </row>
        <row r="103">
          <cell r="B103" t="str">
            <v>43</v>
          </cell>
          <cell r="E103">
            <v>2693.59</v>
          </cell>
          <cell r="F103">
            <v>2693.59</v>
          </cell>
        </row>
        <row r="104">
          <cell r="B104" t="str">
            <v>40</v>
          </cell>
          <cell r="C104">
            <v>232.88</v>
          </cell>
          <cell r="E104">
            <v>5387.18</v>
          </cell>
          <cell r="F104">
            <v>5621</v>
          </cell>
        </row>
        <row r="105">
          <cell r="B105" t="str">
            <v>73</v>
          </cell>
          <cell r="C105">
            <v>2689.04</v>
          </cell>
          <cell r="E105">
            <v>2693.59</v>
          </cell>
        </row>
        <row r="106">
          <cell r="B106" t="str">
            <v>91</v>
          </cell>
          <cell r="C106">
            <v>2903.11</v>
          </cell>
          <cell r="E106">
            <v>2693.59</v>
          </cell>
          <cell r="F106">
            <v>6000</v>
          </cell>
        </row>
        <row r="107">
          <cell r="B107" t="str">
            <v>80</v>
          </cell>
          <cell r="C107">
            <v>28469.94</v>
          </cell>
          <cell r="E107">
            <v>2693.59</v>
          </cell>
        </row>
        <row r="108">
          <cell r="B108" t="str">
            <v>109</v>
          </cell>
          <cell r="D108">
            <v>2945.21</v>
          </cell>
          <cell r="E108">
            <v>2693.59</v>
          </cell>
        </row>
        <row r="109">
          <cell r="B109" t="str">
            <v>121</v>
          </cell>
          <cell r="D109">
            <v>12732.75</v>
          </cell>
          <cell r="E109">
            <v>2693.59</v>
          </cell>
        </row>
        <row r="110">
          <cell r="B110" t="str">
            <v>106</v>
          </cell>
          <cell r="C110">
            <v>131266.49</v>
          </cell>
          <cell r="E110">
            <v>2693.59</v>
          </cell>
        </row>
        <row r="111">
          <cell r="B111" t="str">
            <v>99</v>
          </cell>
          <cell r="E111">
            <v>2693.59</v>
          </cell>
        </row>
        <row r="112">
          <cell r="B112" t="str">
            <v>37</v>
          </cell>
          <cell r="D112">
            <v>2300.86</v>
          </cell>
          <cell r="E112">
            <v>2693.59</v>
          </cell>
        </row>
        <row r="113">
          <cell r="B113" t="str">
            <v>28</v>
          </cell>
          <cell r="D113">
            <v>1478.61</v>
          </cell>
          <cell r="E113">
            <v>2693.59</v>
          </cell>
          <cell r="F113">
            <v>5000</v>
          </cell>
        </row>
        <row r="114">
          <cell r="B114" t="str">
            <v>25</v>
          </cell>
          <cell r="D114">
            <v>5444.56</v>
          </cell>
          <cell r="E114">
            <v>2693.59</v>
          </cell>
        </row>
        <row r="115">
          <cell r="B115" t="str">
            <v>46</v>
          </cell>
          <cell r="C115">
            <v>3695.69</v>
          </cell>
          <cell r="E115">
            <v>2693.59</v>
          </cell>
        </row>
        <row r="116">
          <cell r="B116" t="str">
            <v>15</v>
          </cell>
          <cell r="D116">
            <v>3294.22</v>
          </cell>
          <cell r="E116">
            <v>2693.59</v>
          </cell>
        </row>
        <row r="117">
          <cell r="B117" t="str">
            <v>105</v>
          </cell>
          <cell r="C117">
            <v>11336.01</v>
          </cell>
          <cell r="E117">
            <v>2693.59</v>
          </cell>
        </row>
        <row r="118">
          <cell r="B118" t="str">
            <v>7</v>
          </cell>
          <cell r="D118">
            <v>0.86</v>
          </cell>
          <cell r="E118">
            <v>2693.59</v>
          </cell>
        </row>
        <row r="119">
          <cell r="B119" t="str">
            <v>1</v>
          </cell>
          <cell r="C119">
            <v>3271.59</v>
          </cell>
          <cell r="E119">
            <v>2693.59</v>
          </cell>
        </row>
        <row r="120">
          <cell r="B120" t="str">
            <v>53</v>
          </cell>
          <cell r="D120">
            <v>4892.1099999999997</v>
          </cell>
          <cell r="E120">
            <v>2693.59</v>
          </cell>
          <cell r="F120">
            <v>10000</v>
          </cell>
        </row>
        <row r="121">
          <cell r="B121" t="str">
            <v>124</v>
          </cell>
          <cell r="C121">
            <v>3111.19</v>
          </cell>
          <cell r="E121">
            <v>2693.59</v>
          </cell>
        </row>
        <row r="122">
          <cell r="B122" t="str">
            <v>136</v>
          </cell>
          <cell r="C122">
            <v>2693.59</v>
          </cell>
          <cell r="E122">
            <v>2693.59</v>
          </cell>
        </row>
        <row r="123">
          <cell r="B123" t="str">
            <v>101</v>
          </cell>
          <cell r="E123">
            <v>2693.59</v>
          </cell>
          <cell r="F123">
            <v>2656.33</v>
          </cell>
        </row>
        <row r="124">
          <cell r="B124" t="str">
            <v>71</v>
          </cell>
          <cell r="C124">
            <v>2693.59</v>
          </cell>
          <cell r="E124">
            <v>2693.59</v>
          </cell>
        </row>
        <row r="125">
          <cell r="B125" t="str">
            <v>111</v>
          </cell>
          <cell r="C125">
            <v>2228.9899999999998</v>
          </cell>
          <cell r="E125">
            <v>2693.59</v>
          </cell>
        </row>
        <row r="126">
          <cell r="B126" t="str">
            <v>56</v>
          </cell>
          <cell r="D126">
            <v>2742.11</v>
          </cell>
          <cell r="E126">
            <v>2693.59</v>
          </cell>
        </row>
        <row r="127">
          <cell r="B127" t="str">
            <v>113</v>
          </cell>
          <cell r="C127">
            <v>136958.24</v>
          </cell>
          <cell r="E127">
            <v>2693.59</v>
          </cell>
        </row>
        <row r="128">
          <cell r="B128" t="str">
            <v>27</v>
          </cell>
          <cell r="D128">
            <v>359.49</v>
          </cell>
          <cell r="E128">
            <v>2693.59</v>
          </cell>
        </row>
        <row r="129">
          <cell r="B129" t="str">
            <v>4</v>
          </cell>
          <cell r="C129">
            <v>2307.79</v>
          </cell>
          <cell r="E129">
            <v>2693.59</v>
          </cell>
          <cell r="F129">
            <v>3465</v>
          </cell>
        </row>
        <row r="130">
          <cell r="B130" t="str">
            <v>131</v>
          </cell>
          <cell r="C130">
            <v>466.84</v>
          </cell>
          <cell r="E130">
            <v>2693.59</v>
          </cell>
        </row>
        <row r="131">
          <cell r="B131" t="str">
            <v>123</v>
          </cell>
          <cell r="D131">
            <v>11253.71</v>
          </cell>
          <cell r="E131">
            <v>2693.59</v>
          </cell>
        </row>
        <row r="132">
          <cell r="B132" t="str">
            <v>29</v>
          </cell>
          <cell r="C132">
            <v>88520.89</v>
          </cell>
          <cell r="E132">
            <v>2693.59</v>
          </cell>
        </row>
        <row r="133">
          <cell r="B133" t="str">
            <v>60</v>
          </cell>
          <cell r="C133">
            <v>915.64</v>
          </cell>
          <cell r="E133">
            <v>2693.59</v>
          </cell>
        </row>
      </sheetData>
      <sheetData sheetId="1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26</v>
          </cell>
          <cell r="C2">
            <v>17965.580000000002</v>
          </cell>
          <cell r="E2">
            <v>2693.59</v>
          </cell>
        </row>
        <row r="3">
          <cell r="B3" t="str">
            <v>17</v>
          </cell>
          <cell r="D3">
            <v>3348.97</v>
          </cell>
          <cell r="E3">
            <v>2693.59</v>
          </cell>
        </row>
        <row r="4">
          <cell r="B4" t="str">
            <v>18</v>
          </cell>
          <cell r="D4">
            <v>2528.2199999999998</v>
          </cell>
          <cell r="E4">
            <v>2693.59</v>
          </cell>
        </row>
        <row r="5">
          <cell r="B5" t="str">
            <v>16</v>
          </cell>
          <cell r="D5">
            <v>4566.72</v>
          </cell>
          <cell r="E5">
            <v>2693.59</v>
          </cell>
        </row>
        <row r="6">
          <cell r="B6" t="str">
            <v>36</v>
          </cell>
          <cell r="C6">
            <v>5431.18</v>
          </cell>
          <cell r="E6">
            <v>2693.59</v>
          </cell>
          <cell r="F6">
            <v>8200</v>
          </cell>
        </row>
        <row r="7">
          <cell r="B7" t="str">
            <v>8</v>
          </cell>
          <cell r="C7">
            <v>113759.78</v>
          </cell>
          <cell r="E7">
            <v>2693.59</v>
          </cell>
        </row>
        <row r="8">
          <cell r="B8" t="str">
            <v>52</v>
          </cell>
          <cell r="C8">
            <v>3000</v>
          </cell>
          <cell r="E8">
            <v>2693.59</v>
          </cell>
        </row>
        <row r="9">
          <cell r="B9" t="str">
            <v>114</v>
          </cell>
          <cell r="D9">
            <v>2165.52</v>
          </cell>
          <cell r="E9">
            <v>2693.59</v>
          </cell>
          <cell r="F9">
            <v>3776.35</v>
          </cell>
        </row>
        <row r="10">
          <cell r="B10" t="str">
            <v>19</v>
          </cell>
          <cell r="C10">
            <v>4588.78</v>
          </cell>
          <cell r="E10">
            <v>2693.59</v>
          </cell>
        </row>
        <row r="11">
          <cell r="B11" t="str">
            <v>84</v>
          </cell>
          <cell r="D11">
            <v>2924.27</v>
          </cell>
          <cell r="E11">
            <v>2693.59</v>
          </cell>
          <cell r="F11">
            <v>5940</v>
          </cell>
        </row>
        <row r="12">
          <cell r="B12" t="str">
            <v>31</v>
          </cell>
          <cell r="C12">
            <v>15520.58</v>
          </cell>
          <cell r="E12">
            <v>2693.59</v>
          </cell>
          <cell r="F12">
            <v>20000</v>
          </cell>
        </row>
        <row r="13">
          <cell r="B13" t="str">
            <v>23</v>
          </cell>
          <cell r="C13">
            <v>40922.629999999997</v>
          </cell>
          <cell r="E13">
            <v>2693.59</v>
          </cell>
          <cell r="F13">
            <v>5000</v>
          </cell>
        </row>
        <row r="14">
          <cell r="B14" t="str">
            <v>9</v>
          </cell>
          <cell r="D14">
            <v>55.87</v>
          </cell>
          <cell r="E14">
            <v>2693.59</v>
          </cell>
          <cell r="F14">
            <v>2750</v>
          </cell>
        </row>
        <row r="15">
          <cell r="B15" t="str">
            <v>119</v>
          </cell>
          <cell r="C15">
            <v>5932.14</v>
          </cell>
          <cell r="E15">
            <v>2693.59</v>
          </cell>
          <cell r="F15">
            <v>3200</v>
          </cell>
        </row>
        <row r="16">
          <cell r="B16" t="str">
            <v>14</v>
          </cell>
          <cell r="C16">
            <v>623.33000000000004</v>
          </cell>
          <cell r="E16">
            <v>2693.59</v>
          </cell>
        </row>
        <row r="17">
          <cell r="B17" t="str">
            <v>38</v>
          </cell>
          <cell r="D17">
            <v>2619.0700000000002</v>
          </cell>
          <cell r="E17">
            <v>2693.59</v>
          </cell>
          <cell r="F17">
            <v>5461.7</v>
          </cell>
        </row>
        <row r="18">
          <cell r="B18" t="str">
            <v>86</v>
          </cell>
          <cell r="D18">
            <v>3239.64</v>
          </cell>
          <cell r="E18">
            <v>2693.59</v>
          </cell>
        </row>
        <row r="19">
          <cell r="B19" t="str">
            <v>89</v>
          </cell>
          <cell r="C19">
            <v>132785.01</v>
          </cell>
          <cell r="E19">
            <v>2693.59</v>
          </cell>
        </row>
        <row r="20">
          <cell r="B20" t="str">
            <v>6</v>
          </cell>
          <cell r="C20">
            <v>7604.78</v>
          </cell>
          <cell r="E20">
            <v>2693.59</v>
          </cell>
          <cell r="F20">
            <v>5000</v>
          </cell>
        </row>
        <row r="21">
          <cell r="B21" t="str">
            <v>96</v>
          </cell>
          <cell r="C21">
            <v>16.43</v>
          </cell>
          <cell r="E21">
            <v>2693.59</v>
          </cell>
        </row>
        <row r="22">
          <cell r="B22" t="str">
            <v>57</v>
          </cell>
          <cell r="C22">
            <v>1541.06</v>
          </cell>
          <cell r="E22">
            <v>5387.18</v>
          </cell>
          <cell r="F22">
            <v>6000</v>
          </cell>
        </row>
        <row r="23">
          <cell r="B23" t="str">
            <v>112</v>
          </cell>
          <cell r="D23">
            <v>2091.9699999999998</v>
          </cell>
          <cell r="E23">
            <v>2693.59</v>
          </cell>
          <cell r="F23">
            <v>3296.4</v>
          </cell>
        </row>
        <row r="24">
          <cell r="B24" t="str">
            <v>128</v>
          </cell>
          <cell r="C24">
            <v>93783.33</v>
          </cell>
          <cell r="E24">
            <v>2693.59</v>
          </cell>
        </row>
        <row r="25">
          <cell r="B25" t="str">
            <v>5</v>
          </cell>
          <cell r="D25">
            <v>1502.05</v>
          </cell>
          <cell r="E25">
            <v>2693.59</v>
          </cell>
          <cell r="F25">
            <v>2290</v>
          </cell>
        </row>
        <row r="26">
          <cell r="B26" t="str">
            <v>98</v>
          </cell>
          <cell r="C26">
            <v>308.43</v>
          </cell>
          <cell r="E26">
            <v>2693.59</v>
          </cell>
        </row>
        <row r="27">
          <cell r="B27" t="str">
            <v>92</v>
          </cell>
          <cell r="C27">
            <v>1588.43</v>
          </cell>
          <cell r="E27">
            <v>2693.59</v>
          </cell>
          <cell r="F27">
            <v>10000</v>
          </cell>
        </row>
        <row r="28">
          <cell r="B28" t="str">
            <v>68</v>
          </cell>
          <cell r="C28">
            <v>180939.83</v>
          </cell>
          <cell r="E28">
            <v>2693.59</v>
          </cell>
        </row>
        <row r="29">
          <cell r="B29" t="str">
            <v>69</v>
          </cell>
          <cell r="C29">
            <v>180939.83</v>
          </cell>
          <cell r="E29">
            <v>2693.59</v>
          </cell>
        </row>
        <row r="30">
          <cell r="B30" t="str">
            <v>90</v>
          </cell>
          <cell r="C30">
            <v>77838.929999999993</v>
          </cell>
          <cell r="E30">
            <v>2693.59</v>
          </cell>
        </row>
        <row r="31">
          <cell r="B31" t="str">
            <v>49</v>
          </cell>
          <cell r="D31">
            <v>4443.92</v>
          </cell>
          <cell r="E31">
            <v>2693.59</v>
          </cell>
        </row>
        <row r="32">
          <cell r="B32" t="str">
            <v>129</v>
          </cell>
          <cell r="C32">
            <v>14811.62</v>
          </cell>
          <cell r="E32">
            <v>2693.59</v>
          </cell>
        </row>
        <row r="33">
          <cell r="B33" t="str">
            <v>12</v>
          </cell>
          <cell r="D33">
            <v>5283.37</v>
          </cell>
          <cell r="E33">
            <v>2693.59</v>
          </cell>
        </row>
        <row r="34">
          <cell r="B34" t="str">
            <v>93</v>
          </cell>
          <cell r="C34">
            <v>59537.43</v>
          </cell>
          <cell r="E34">
            <v>2693.59</v>
          </cell>
        </row>
        <row r="35">
          <cell r="B35" t="str">
            <v>100</v>
          </cell>
          <cell r="C35">
            <v>64766.43</v>
          </cell>
          <cell r="E35">
            <v>2693.59</v>
          </cell>
        </row>
        <row r="36">
          <cell r="B36" t="str">
            <v>11</v>
          </cell>
          <cell r="D36">
            <v>7570.22</v>
          </cell>
          <cell r="E36">
            <v>2693.59</v>
          </cell>
        </row>
        <row r="37">
          <cell r="B37" t="str">
            <v>10</v>
          </cell>
          <cell r="D37">
            <v>56.37</v>
          </cell>
          <cell r="E37">
            <v>2693.59</v>
          </cell>
          <cell r="F37">
            <v>2750</v>
          </cell>
        </row>
        <row r="38">
          <cell r="B38" t="str">
            <v>126</v>
          </cell>
          <cell r="D38">
            <v>7377.07</v>
          </cell>
          <cell r="E38">
            <v>2693.59</v>
          </cell>
        </row>
        <row r="39">
          <cell r="B39" t="str">
            <v>44</v>
          </cell>
          <cell r="C39">
            <v>2693.59</v>
          </cell>
          <cell r="E39">
            <v>2693.59</v>
          </cell>
          <cell r="F39">
            <v>5387.18</v>
          </cell>
        </row>
        <row r="40">
          <cell r="B40" t="str">
            <v>95</v>
          </cell>
          <cell r="D40">
            <v>1207.57</v>
          </cell>
          <cell r="E40">
            <v>2693.59</v>
          </cell>
          <cell r="F40">
            <v>7000</v>
          </cell>
        </row>
        <row r="41">
          <cell r="B41" t="str">
            <v>125</v>
          </cell>
          <cell r="C41">
            <v>72500.100000000006</v>
          </cell>
          <cell r="E41">
            <v>2693.59</v>
          </cell>
        </row>
        <row r="42">
          <cell r="B42" t="str">
            <v>34</v>
          </cell>
          <cell r="D42">
            <v>55.62</v>
          </cell>
          <cell r="E42">
            <v>2693.59</v>
          </cell>
          <cell r="F42">
            <v>2700</v>
          </cell>
        </row>
        <row r="43">
          <cell r="B43" t="str">
            <v>135</v>
          </cell>
          <cell r="D43">
            <v>2619.0700000000002</v>
          </cell>
          <cell r="E43">
            <v>2693.59</v>
          </cell>
        </row>
        <row r="44">
          <cell r="B44" t="str">
            <v>130</v>
          </cell>
          <cell r="C44">
            <v>2632.28</v>
          </cell>
          <cell r="E44">
            <v>2693.59</v>
          </cell>
          <cell r="F44">
            <v>6000</v>
          </cell>
        </row>
        <row r="45">
          <cell r="B45" t="str">
            <v>104</v>
          </cell>
          <cell r="D45">
            <v>7743.27</v>
          </cell>
          <cell r="E45">
            <v>2693.59</v>
          </cell>
        </row>
        <row r="46">
          <cell r="B46" t="str">
            <v>83</v>
          </cell>
          <cell r="C46">
            <v>33636.879999999997</v>
          </cell>
          <cell r="E46">
            <v>2693.59</v>
          </cell>
        </row>
        <row r="47">
          <cell r="B47" t="str">
            <v>3</v>
          </cell>
          <cell r="C47">
            <v>7630.78</v>
          </cell>
          <cell r="E47">
            <v>2693.59</v>
          </cell>
          <cell r="F47">
            <v>10000</v>
          </cell>
        </row>
        <row r="48">
          <cell r="B48" t="str">
            <v>50</v>
          </cell>
          <cell r="C48">
            <v>8500.7800000000007</v>
          </cell>
          <cell r="E48">
            <v>2693.59</v>
          </cell>
        </row>
        <row r="49">
          <cell r="B49" t="str">
            <v>134</v>
          </cell>
          <cell r="D49">
            <v>3.57</v>
          </cell>
          <cell r="E49">
            <v>2693.59</v>
          </cell>
          <cell r="F49">
            <v>2700</v>
          </cell>
        </row>
        <row r="50">
          <cell r="B50" t="str">
            <v>115</v>
          </cell>
          <cell r="E50">
            <v>2693.59</v>
          </cell>
          <cell r="F50">
            <v>2693.59</v>
          </cell>
        </row>
        <row r="51">
          <cell r="B51" t="str">
            <v>116</v>
          </cell>
          <cell r="E51">
            <v>2693.59</v>
          </cell>
          <cell r="F51">
            <v>2693.59</v>
          </cell>
        </row>
        <row r="52">
          <cell r="B52" t="str">
            <v>117</v>
          </cell>
          <cell r="E52">
            <v>2693.59</v>
          </cell>
          <cell r="F52">
            <v>2693.59</v>
          </cell>
        </row>
        <row r="53">
          <cell r="B53" t="str">
            <v>118</v>
          </cell>
          <cell r="E53">
            <v>2693.59</v>
          </cell>
          <cell r="F53">
            <v>2693.59</v>
          </cell>
        </row>
        <row r="54">
          <cell r="B54" t="str">
            <v>133</v>
          </cell>
          <cell r="D54">
            <v>277.82</v>
          </cell>
          <cell r="E54">
            <v>2693.59</v>
          </cell>
          <cell r="F54">
            <v>5400</v>
          </cell>
        </row>
        <row r="55">
          <cell r="B55" t="str">
            <v>107</v>
          </cell>
          <cell r="C55">
            <v>982.39</v>
          </cell>
          <cell r="E55">
            <v>2693.59</v>
          </cell>
          <cell r="F55">
            <v>5312.66</v>
          </cell>
        </row>
        <row r="56">
          <cell r="B56" t="str">
            <v>108</v>
          </cell>
          <cell r="D56">
            <v>1673.94</v>
          </cell>
          <cell r="E56">
            <v>2693.59</v>
          </cell>
        </row>
        <row r="57">
          <cell r="B57" t="str">
            <v>76</v>
          </cell>
          <cell r="C57">
            <v>2186.33</v>
          </cell>
          <cell r="E57">
            <v>2693.59</v>
          </cell>
        </row>
        <row r="58">
          <cell r="B58" t="str">
            <v>77</v>
          </cell>
          <cell r="D58">
            <v>5407.67</v>
          </cell>
          <cell r="E58">
            <v>2693.59</v>
          </cell>
        </row>
        <row r="59">
          <cell r="B59" t="str">
            <v>21</v>
          </cell>
          <cell r="D59">
            <v>1121.17</v>
          </cell>
          <cell r="E59">
            <v>2693.59</v>
          </cell>
          <cell r="F59">
            <v>2656.3</v>
          </cell>
        </row>
        <row r="60">
          <cell r="B60" t="str">
            <v>75</v>
          </cell>
          <cell r="D60">
            <v>8788.17</v>
          </cell>
          <cell r="E60">
            <v>2693.59</v>
          </cell>
          <cell r="F60">
            <v>2700</v>
          </cell>
        </row>
        <row r="61">
          <cell r="B61" t="str">
            <v>82</v>
          </cell>
          <cell r="D61">
            <v>277.27</v>
          </cell>
          <cell r="E61">
            <v>2693.59</v>
          </cell>
        </row>
        <row r="62">
          <cell r="B62" t="str">
            <v>132</v>
          </cell>
          <cell r="C62">
            <v>1688.43</v>
          </cell>
          <cell r="E62">
            <v>2693.59</v>
          </cell>
        </row>
        <row r="63">
          <cell r="B63" t="str">
            <v>74</v>
          </cell>
          <cell r="D63">
            <v>471.04</v>
          </cell>
          <cell r="E63">
            <v>2693.59</v>
          </cell>
          <cell r="F63">
            <v>10000</v>
          </cell>
        </row>
        <row r="64">
          <cell r="B64" t="str">
            <v>51</v>
          </cell>
          <cell r="D64">
            <v>1685.81</v>
          </cell>
          <cell r="E64">
            <v>2693.59</v>
          </cell>
          <cell r="F64">
            <v>4000</v>
          </cell>
        </row>
        <row r="65">
          <cell r="B65" t="str">
            <v>2</v>
          </cell>
          <cell r="D65">
            <v>8192.6200000000008</v>
          </cell>
          <cell r="E65">
            <v>2693.59</v>
          </cell>
        </row>
        <row r="66">
          <cell r="B66" t="str">
            <v>67</v>
          </cell>
          <cell r="D66">
            <v>3238.97</v>
          </cell>
          <cell r="E66">
            <v>2693.59</v>
          </cell>
          <cell r="F66">
            <v>5000</v>
          </cell>
        </row>
        <row r="67">
          <cell r="B67" t="str">
            <v>65</v>
          </cell>
          <cell r="C67">
            <v>36098.28</v>
          </cell>
          <cell r="E67">
            <v>2693.59</v>
          </cell>
        </row>
        <row r="68">
          <cell r="B68" t="str">
            <v>61</v>
          </cell>
          <cell r="D68">
            <v>4271.17</v>
          </cell>
          <cell r="E68">
            <v>2693.59</v>
          </cell>
        </row>
        <row r="69">
          <cell r="B69" t="str">
            <v>122</v>
          </cell>
          <cell r="D69">
            <v>428.42</v>
          </cell>
          <cell r="E69">
            <v>2693.59</v>
          </cell>
          <cell r="F69">
            <v>10000</v>
          </cell>
        </row>
        <row r="70">
          <cell r="B70" t="str">
            <v>47</v>
          </cell>
          <cell r="D70">
            <v>2581.81</v>
          </cell>
          <cell r="E70">
            <v>2693.59</v>
          </cell>
          <cell r="F70">
            <v>8084.34</v>
          </cell>
        </row>
        <row r="71">
          <cell r="B71" t="str">
            <v>48</v>
          </cell>
          <cell r="D71">
            <v>2581.81</v>
          </cell>
          <cell r="E71">
            <v>2693.59</v>
          </cell>
          <cell r="F71">
            <v>8084.34</v>
          </cell>
        </row>
        <row r="72">
          <cell r="B72" t="str">
            <v>39</v>
          </cell>
          <cell r="D72">
            <v>40.520000000000003</v>
          </cell>
          <cell r="E72">
            <v>2693.59</v>
          </cell>
          <cell r="F72">
            <v>2700</v>
          </cell>
        </row>
        <row r="73">
          <cell r="B73" t="str">
            <v>54</v>
          </cell>
          <cell r="C73">
            <v>35508.97</v>
          </cell>
          <cell r="E73">
            <v>2693.59</v>
          </cell>
          <cell r="F73">
            <v>5000</v>
          </cell>
        </row>
        <row r="74">
          <cell r="B74" t="str">
            <v>35</v>
          </cell>
          <cell r="C74">
            <v>1244.48</v>
          </cell>
          <cell r="E74">
            <v>2693.59</v>
          </cell>
          <cell r="F74">
            <v>4000</v>
          </cell>
        </row>
        <row r="75">
          <cell r="B75" t="str">
            <v>45</v>
          </cell>
          <cell r="C75">
            <v>48177.73</v>
          </cell>
          <cell r="E75">
            <v>2693.59</v>
          </cell>
        </row>
        <row r="76">
          <cell r="B76" t="str">
            <v>81</v>
          </cell>
          <cell r="C76">
            <v>2667.61</v>
          </cell>
          <cell r="E76">
            <v>2693.59</v>
          </cell>
        </row>
        <row r="77">
          <cell r="B77" t="str">
            <v>127</v>
          </cell>
          <cell r="C77">
            <v>17111.38</v>
          </cell>
          <cell r="E77">
            <v>2693.59</v>
          </cell>
        </row>
        <row r="78">
          <cell r="B78" t="str">
            <v>110</v>
          </cell>
          <cell r="D78">
            <v>11060.97</v>
          </cell>
          <cell r="E78">
            <v>2693.59</v>
          </cell>
        </row>
        <row r="79">
          <cell r="B79" t="str">
            <v>103</v>
          </cell>
          <cell r="D79">
            <v>4859.07</v>
          </cell>
          <cell r="E79">
            <v>2693.59</v>
          </cell>
          <cell r="F79">
            <v>7969</v>
          </cell>
        </row>
        <row r="80">
          <cell r="B80" t="str">
            <v>42</v>
          </cell>
          <cell r="E80">
            <v>2693.59</v>
          </cell>
          <cell r="F80">
            <v>2693.59</v>
          </cell>
        </row>
        <row r="81">
          <cell r="B81" t="str">
            <v>94</v>
          </cell>
          <cell r="C81">
            <v>10893.93</v>
          </cell>
          <cell r="E81">
            <v>2693.59</v>
          </cell>
        </row>
        <row r="82">
          <cell r="B82" t="str">
            <v>102</v>
          </cell>
          <cell r="D82">
            <v>2652.42</v>
          </cell>
          <cell r="E82">
            <v>2693.59</v>
          </cell>
          <cell r="F82">
            <v>5940</v>
          </cell>
        </row>
        <row r="83">
          <cell r="B83" t="str">
            <v>85</v>
          </cell>
          <cell r="C83">
            <v>14895.33</v>
          </cell>
          <cell r="E83">
            <v>2693.59</v>
          </cell>
        </row>
        <row r="84">
          <cell r="B84" t="str">
            <v>58</v>
          </cell>
          <cell r="C84">
            <v>65078.48</v>
          </cell>
          <cell r="E84">
            <v>2693.59</v>
          </cell>
        </row>
        <row r="85">
          <cell r="B85" t="str">
            <v>87</v>
          </cell>
          <cell r="C85">
            <v>8199.17</v>
          </cell>
          <cell r="E85">
            <v>2693.59</v>
          </cell>
        </row>
        <row r="86">
          <cell r="B86" t="str">
            <v>72</v>
          </cell>
          <cell r="D86">
            <v>3620.28</v>
          </cell>
          <cell r="E86">
            <v>2693.59</v>
          </cell>
        </row>
        <row r="87">
          <cell r="B87" t="str">
            <v>120</v>
          </cell>
          <cell r="D87">
            <v>22471.82</v>
          </cell>
          <cell r="E87">
            <v>2693.59</v>
          </cell>
        </row>
        <row r="88">
          <cell r="B88" t="str">
            <v>66</v>
          </cell>
          <cell r="E88">
            <v>2693.59</v>
          </cell>
          <cell r="F88">
            <v>2693.59</v>
          </cell>
        </row>
        <row r="89">
          <cell r="B89" t="str">
            <v>70</v>
          </cell>
          <cell r="C89">
            <v>2682.45</v>
          </cell>
          <cell r="E89">
            <v>2693.59</v>
          </cell>
        </row>
        <row r="90">
          <cell r="B90" t="str">
            <v>78</v>
          </cell>
          <cell r="C90">
            <v>12170.23</v>
          </cell>
          <cell r="E90">
            <v>2693.59</v>
          </cell>
        </row>
        <row r="91">
          <cell r="B91" t="str">
            <v>55</v>
          </cell>
          <cell r="C91">
            <v>33.880000000000003</v>
          </cell>
          <cell r="E91">
            <v>2693.59</v>
          </cell>
          <cell r="F91">
            <v>2800</v>
          </cell>
        </row>
        <row r="92">
          <cell r="B92" t="str">
            <v>79</v>
          </cell>
          <cell r="C92">
            <v>4333.43</v>
          </cell>
          <cell r="E92">
            <v>2693.59</v>
          </cell>
        </row>
        <row r="93">
          <cell r="B93" t="str">
            <v>32</v>
          </cell>
          <cell r="C93">
            <v>3007.38</v>
          </cell>
          <cell r="E93">
            <v>2693.59</v>
          </cell>
        </row>
        <row r="94">
          <cell r="B94" t="str">
            <v>33</v>
          </cell>
          <cell r="C94">
            <v>482.43</v>
          </cell>
          <cell r="E94">
            <v>2693.59</v>
          </cell>
        </row>
        <row r="95">
          <cell r="B95" t="str">
            <v>64</v>
          </cell>
          <cell r="C95">
            <v>2692.73</v>
          </cell>
          <cell r="E95">
            <v>2693.59</v>
          </cell>
          <cell r="F95">
            <v>5384</v>
          </cell>
        </row>
        <row r="96">
          <cell r="B96" t="str">
            <v>97</v>
          </cell>
          <cell r="C96">
            <v>7211.43</v>
          </cell>
          <cell r="E96">
            <v>2693.59</v>
          </cell>
          <cell r="F96">
            <v>6600</v>
          </cell>
        </row>
        <row r="97">
          <cell r="B97" t="str">
            <v>13</v>
          </cell>
          <cell r="C97">
            <v>13418.38</v>
          </cell>
          <cell r="E97">
            <v>2693.59</v>
          </cell>
        </row>
        <row r="98">
          <cell r="B98" t="str">
            <v>20</v>
          </cell>
          <cell r="C98">
            <v>1829.68</v>
          </cell>
          <cell r="E98">
            <v>2693.59</v>
          </cell>
        </row>
        <row r="99">
          <cell r="B99" t="str">
            <v>63</v>
          </cell>
          <cell r="C99">
            <v>2337.73</v>
          </cell>
          <cell r="E99">
            <v>2693.59</v>
          </cell>
        </row>
        <row r="100">
          <cell r="B100" t="str">
            <v>88</v>
          </cell>
          <cell r="C100">
            <v>187.02</v>
          </cell>
          <cell r="E100">
            <v>2693.59</v>
          </cell>
          <cell r="F100">
            <v>3152</v>
          </cell>
        </row>
        <row r="101">
          <cell r="B101" t="str">
            <v>22</v>
          </cell>
          <cell r="C101">
            <v>40982.629999999997</v>
          </cell>
          <cell r="E101">
            <v>2693.59</v>
          </cell>
          <cell r="F101">
            <v>5000</v>
          </cell>
        </row>
        <row r="102">
          <cell r="B102" t="str">
            <v>62</v>
          </cell>
          <cell r="C102">
            <v>38746.730000000003</v>
          </cell>
          <cell r="E102">
            <v>2693.59</v>
          </cell>
        </row>
        <row r="103">
          <cell r="B103" t="str">
            <v>43</v>
          </cell>
          <cell r="E103">
            <v>2693.59</v>
          </cell>
          <cell r="F103">
            <v>2693.59</v>
          </cell>
        </row>
        <row r="104">
          <cell r="B104" t="str">
            <v>40</v>
          </cell>
          <cell r="D104">
            <v>0.94</v>
          </cell>
          <cell r="E104">
            <v>5387.18</v>
          </cell>
          <cell r="F104">
            <v>5400</v>
          </cell>
        </row>
        <row r="105">
          <cell r="B105" t="str">
            <v>73</v>
          </cell>
          <cell r="C105">
            <v>5382.63</v>
          </cell>
          <cell r="E105">
            <v>2693.59</v>
          </cell>
          <cell r="F105">
            <v>8078</v>
          </cell>
        </row>
        <row r="106">
          <cell r="B106" t="str">
            <v>91</v>
          </cell>
          <cell r="D106">
            <v>403.3</v>
          </cell>
          <cell r="E106">
            <v>2693.59</v>
          </cell>
        </row>
        <row r="107">
          <cell r="B107" t="str">
            <v>80</v>
          </cell>
          <cell r="C107">
            <v>31163.53</v>
          </cell>
          <cell r="E107">
            <v>2693.59</v>
          </cell>
        </row>
        <row r="108">
          <cell r="B108" t="str">
            <v>109</v>
          </cell>
          <cell r="D108">
            <v>251.62</v>
          </cell>
          <cell r="E108">
            <v>2693.59</v>
          </cell>
          <cell r="F108">
            <v>8000</v>
          </cell>
        </row>
        <row r="109">
          <cell r="B109" t="str">
            <v>121</v>
          </cell>
          <cell r="D109">
            <v>10039.16</v>
          </cell>
          <cell r="E109">
            <v>2693.59</v>
          </cell>
        </row>
        <row r="110">
          <cell r="B110" t="str">
            <v>106</v>
          </cell>
          <cell r="C110">
            <v>133960.07999999999</v>
          </cell>
          <cell r="E110">
            <v>2693.59</v>
          </cell>
        </row>
        <row r="111">
          <cell r="B111" t="str">
            <v>99</v>
          </cell>
          <cell r="C111">
            <v>2693.59</v>
          </cell>
          <cell r="E111">
            <v>2693.59</v>
          </cell>
        </row>
        <row r="112">
          <cell r="B112" t="str">
            <v>37</v>
          </cell>
          <cell r="C112">
            <v>392.73</v>
          </cell>
          <cell r="E112">
            <v>2693.59</v>
          </cell>
        </row>
        <row r="113">
          <cell r="B113" t="str">
            <v>28</v>
          </cell>
          <cell r="D113">
            <v>3785.02</v>
          </cell>
          <cell r="E113">
            <v>2693.59</v>
          </cell>
        </row>
        <row r="114">
          <cell r="B114" t="str">
            <v>25</v>
          </cell>
          <cell r="D114">
            <v>2750.97</v>
          </cell>
          <cell r="E114">
            <v>2693.59</v>
          </cell>
          <cell r="F114">
            <v>5000</v>
          </cell>
        </row>
        <row r="115">
          <cell r="B115" t="str">
            <v>46</v>
          </cell>
          <cell r="C115">
            <v>6389.28</v>
          </cell>
          <cell r="E115">
            <v>2693.59</v>
          </cell>
          <cell r="F115">
            <v>1980</v>
          </cell>
        </row>
        <row r="116">
          <cell r="B116" t="str">
            <v>15</v>
          </cell>
          <cell r="D116">
            <v>600.63</v>
          </cell>
          <cell r="E116">
            <v>2693.59</v>
          </cell>
        </row>
        <row r="117">
          <cell r="B117" t="str">
            <v>105</v>
          </cell>
          <cell r="C117">
            <v>14029.6</v>
          </cell>
          <cell r="E117">
            <v>2693.59</v>
          </cell>
        </row>
        <row r="118">
          <cell r="B118" t="str">
            <v>7</v>
          </cell>
          <cell r="C118">
            <v>2692.73</v>
          </cell>
          <cell r="E118">
            <v>2693.59</v>
          </cell>
          <cell r="F118">
            <v>5386.32</v>
          </cell>
        </row>
        <row r="119">
          <cell r="B119" t="str">
            <v>1</v>
          </cell>
          <cell r="C119">
            <v>5965.18</v>
          </cell>
          <cell r="E119">
            <v>2693.59</v>
          </cell>
        </row>
        <row r="120">
          <cell r="B120" t="str">
            <v>53</v>
          </cell>
          <cell r="D120">
            <v>12198.52</v>
          </cell>
          <cell r="E120">
            <v>2693.59</v>
          </cell>
        </row>
        <row r="121">
          <cell r="B121" t="str">
            <v>124</v>
          </cell>
          <cell r="C121">
            <v>5804.78</v>
          </cell>
          <cell r="E121">
            <v>2693.59</v>
          </cell>
        </row>
        <row r="122">
          <cell r="B122" t="str">
            <v>136</v>
          </cell>
          <cell r="C122">
            <v>5387.18</v>
          </cell>
          <cell r="E122">
            <v>2693.59</v>
          </cell>
          <cell r="F122">
            <v>8080.77</v>
          </cell>
        </row>
        <row r="123">
          <cell r="B123" t="str">
            <v>101</v>
          </cell>
          <cell r="C123">
            <v>37.26</v>
          </cell>
          <cell r="E123">
            <v>2693.59</v>
          </cell>
          <cell r="F123">
            <v>2694.78</v>
          </cell>
        </row>
        <row r="124">
          <cell r="B124" t="str">
            <v>71</v>
          </cell>
          <cell r="C124">
            <v>5387.18</v>
          </cell>
          <cell r="E124">
            <v>2693.59</v>
          </cell>
          <cell r="F124">
            <v>8080.77</v>
          </cell>
        </row>
        <row r="125">
          <cell r="B125" t="str">
            <v>111</v>
          </cell>
          <cell r="C125">
            <v>4922.58</v>
          </cell>
          <cell r="E125">
            <v>2693.59</v>
          </cell>
        </row>
        <row r="126">
          <cell r="B126" t="str">
            <v>56</v>
          </cell>
          <cell r="D126">
            <v>48.52</v>
          </cell>
          <cell r="E126">
            <v>2693.59</v>
          </cell>
        </row>
        <row r="127">
          <cell r="B127" t="str">
            <v>113</v>
          </cell>
          <cell r="C127">
            <v>139651.82999999999</v>
          </cell>
          <cell r="E127">
            <v>2693.59</v>
          </cell>
        </row>
        <row r="128">
          <cell r="B128" t="str">
            <v>27</v>
          </cell>
          <cell r="C128">
            <v>2334.1</v>
          </cell>
          <cell r="E128">
            <v>2693.59</v>
          </cell>
        </row>
        <row r="129">
          <cell r="B129" t="str">
            <v>4</v>
          </cell>
          <cell r="C129">
            <v>1536.38</v>
          </cell>
          <cell r="E129">
            <v>2693.59</v>
          </cell>
        </row>
        <row r="130">
          <cell r="B130" t="str">
            <v>131</v>
          </cell>
          <cell r="C130">
            <v>3160.43</v>
          </cell>
          <cell r="E130">
            <v>2693.59</v>
          </cell>
        </row>
        <row r="131">
          <cell r="B131" t="str">
            <v>123</v>
          </cell>
          <cell r="D131">
            <v>8560.1200000000008</v>
          </cell>
          <cell r="E131">
            <v>2693.59</v>
          </cell>
        </row>
        <row r="132">
          <cell r="B132" t="str">
            <v>29</v>
          </cell>
          <cell r="C132">
            <v>91214.48</v>
          </cell>
          <cell r="E132">
            <v>2693.59</v>
          </cell>
        </row>
        <row r="133">
          <cell r="B133" t="str">
            <v>60</v>
          </cell>
          <cell r="C133">
            <v>3609.23</v>
          </cell>
          <cell r="E133">
            <v>2693.59</v>
          </cell>
          <cell r="F133">
            <v>15000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3" displayName="Таблица3" ref="A3:AB139" headerRowCount="0" totalsRowCount="1" headerRowDxfId="85" dataDxfId="84" headerRowCellStyle="Финансовый" dataCellStyle="Финансовый">
  <tableColumns count="28">
    <tableColumn id="1" name="Столбец1" totalsRowLabel="ИТОГО" headerRowDxfId="82" dataDxfId="81" totalsRowDxfId="83"/>
    <tableColumn id="2" name="Столбец2" totalsRowFunction="custom" headerRowDxfId="79" dataDxfId="78" totalsRowDxfId="80" headerRowCellStyle="Финансовый" dataCellStyle="Финансовый">
      <calculatedColumnFormula>IFERROR(VLOOKUP($A3,[1]январь!$B:$F,2, ),0)</calculatedColumnFormula>
      <totalsRowFormula>SUM(Таблица3[Столбец2])</totalsRowFormula>
    </tableColumn>
    <tableColumn id="3" name="Столбец3" totalsRowFunction="custom" headerRowDxfId="76" dataDxfId="75" totalsRowDxfId="77" headerRowCellStyle="Финансовый" dataCellStyle="Финансовый">
      <calculatedColumnFormula>IFERROR(VLOOKUP($A3,[1]январь!$B:$F,3, ),0)</calculatedColumnFormula>
      <totalsRowFormula>SUM(Таблица3[Столбец3])</totalsRowFormula>
    </tableColumn>
    <tableColumn id="4" name="Столбец4" totalsRowFunction="custom" headerRowDxfId="73" dataDxfId="72" totalsRowDxfId="74" headerRowCellStyle="Финансовый" dataCellStyle="Финансовый">
      <calculatedColumnFormula>IFERROR(VLOOKUP($A3,[1]январь!$B:$F,4, ),0)</calculatedColumnFormula>
      <totalsRowFormula>SUM(Таблица3[Столбец4])</totalsRowFormula>
    </tableColumn>
    <tableColumn id="5" name="Столбец5" totalsRowFunction="custom" headerRowDxfId="70" dataDxfId="69" totalsRowDxfId="71" headerRowCellStyle="Финансовый" dataCellStyle="Финансовый">
      <calculatedColumnFormula>IFERROR(VLOOKUP($A3,[1]январь!$B:$F,5, ),0)</calculatedColumnFormula>
      <totalsRowFormula>SUM(Таблица3[Столбец5])</totalsRowFormula>
    </tableColumn>
    <tableColumn id="6" name="Столбец6" totalsRowFunction="custom" headerRowDxfId="67" dataDxfId="66" totalsRowDxfId="68" headerRowCellStyle="Финансовый" dataCellStyle="Финансовый">
      <calculatedColumnFormula>IFERROR(VLOOKUP($A3,[1]февраль!$B:$F,4, ),0)</calculatedColumnFormula>
      <totalsRowFormula>SUM(Таблица3[Столбец6])</totalsRowFormula>
    </tableColumn>
    <tableColumn id="7" name="Столбец7" totalsRowFunction="custom" headerRowDxfId="64" dataDxfId="63" totalsRowDxfId="65" headerRowCellStyle="Финансовый" dataCellStyle="Финансовый">
      <calculatedColumnFormula>IFERROR(VLOOKUP($A3,[1]февраль!$B:$F,5, ),0)</calculatedColumnFormula>
      <totalsRowFormula>SUM(Таблица3[Столбец7])</totalsRowFormula>
    </tableColumn>
    <tableColumn id="8" name="Столбец8" totalsRowFunction="custom" headerRowDxfId="61" dataDxfId="60" totalsRowDxfId="62" headerRowCellStyle="Финансовый" dataCellStyle="Финансовый">
      <calculatedColumnFormula>IFERROR(VLOOKUP($A3,[1]март!$B:$F,4, ),0)</calculatedColumnFormula>
      <totalsRowFormula>SUM(Таблица3[Столбец8])</totalsRowFormula>
    </tableColumn>
    <tableColumn id="9" name="Столбец9" totalsRowFunction="custom" headerRowDxfId="58" dataDxfId="57" totalsRowDxfId="59" headerRowCellStyle="Финансовый" dataCellStyle="Финансовый">
      <calculatedColumnFormula>IFERROR(VLOOKUP($A3,[1]март!$B:$F,5, ),0)</calculatedColumnFormula>
      <totalsRowFormula>SUM(Таблица3[Столбец9])</totalsRowFormula>
    </tableColumn>
    <tableColumn id="10" name="Столбец10" totalsRowFunction="custom" headerRowDxfId="55" dataDxfId="54" totalsRowDxfId="56" headerRowCellStyle="Финансовый" dataCellStyle="Финансовый">
      <calculatedColumnFormula>IFERROR(VLOOKUP($A3,[1]апрель!$B:$F,4, ),0)</calculatedColumnFormula>
      <totalsRowFormula>SUM(Таблица3[Столбец10])</totalsRowFormula>
    </tableColumn>
    <tableColumn id="11" name="Столбец11" totalsRowFunction="custom" headerRowDxfId="52" dataDxfId="51" totalsRowDxfId="53" headerRowCellStyle="Финансовый" dataCellStyle="Финансовый">
      <calculatedColumnFormula>IFERROR(VLOOKUP($A3,[1]апрель!$B:$F,5, ),0)</calculatedColumnFormula>
      <totalsRowFormula>SUM(Таблица3[Столбец11])</totalsRowFormula>
    </tableColumn>
    <tableColumn id="12" name="Столбец12" totalsRowFunction="custom" headerRowDxfId="49" dataDxfId="48" totalsRowDxfId="50" headerRowCellStyle="Финансовый" dataCellStyle="Финансовый">
      <calculatedColumnFormula>IFERROR(VLOOKUP($A3,[1]май!$B:$F,4, ),0)</calculatedColumnFormula>
      <totalsRowFormula>SUM(Таблица3[Столбец12])</totalsRowFormula>
    </tableColumn>
    <tableColumn id="13" name="Столбец13" totalsRowFunction="custom" headerRowDxfId="46" dataDxfId="45" totalsRowDxfId="47" headerRowCellStyle="Финансовый" dataCellStyle="Финансовый">
      <calculatedColumnFormula>IFERROR(VLOOKUP($A3,[1]май!$B:$F,5, ),0)</calculatedColumnFormula>
      <totalsRowFormula>SUM(Таблица3[Столбец13])</totalsRowFormula>
    </tableColumn>
    <tableColumn id="14" name="Столбец14" totalsRowFunction="custom" headerRowDxfId="43" dataDxfId="42" totalsRowDxfId="44" headerRowCellStyle="Финансовый" dataCellStyle="Финансовый">
      <calculatedColumnFormula>IFERROR(VLOOKUP($A3,[1]июнь!$B:$F,4, ),0)</calculatedColumnFormula>
      <totalsRowFormula>SUM(Таблица3[Столбец14])</totalsRowFormula>
    </tableColumn>
    <tableColumn id="15" name="Столбец15" totalsRowFunction="custom" headerRowDxfId="40" dataDxfId="39" totalsRowDxfId="41" headerRowCellStyle="Финансовый" dataCellStyle="Финансовый">
      <calculatedColumnFormula>IFERROR(VLOOKUP($A3,[1]июнь!$B:$F,5, ),0)</calculatedColumnFormula>
      <totalsRowFormula>SUM(Таблица3[Столбец15])</totalsRowFormula>
    </tableColumn>
    <tableColumn id="16" name="Столбец16" totalsRowFunction="custom" headerRowDxfId="37" dataDxfId="36" totalsRowDxfId="38" headerRowCellStyle="Финансовый" dataCellStyle="Финансовый">
      <calculatedColumnFormula>IFERROR(VLOOKUP($A3,[1]июль!$B:$F,4, ),0)</calculatedColumnFormula>
      <totalsRowFormula>SUM(Таблица3[Столбец16])</totalsRowFormula>
    </tableColumn>
    <tableColumn id="17" name="Столбец17" totalsRowFunction="custom" headerRowDxfId="34" dataDxfId="33" totalsRowDxfId="35" headerRowCellStyle="Финансовый" dataCellStyle="Финансовый">
      <calculatedColumnFormula>IFERROR(VLOOKUP($A3,[1]июль!$B:$F,5, ),0)</calculatedColumnFormula>
      <totalsRowFormula>SUM(Таблица3[Столбец17])</totalsRowFormula>
    </tableColumn>
    <tableColumn id="18" name="Столбец18" totalsRowFunction="custom" headerRowDxfId="31" dataDxfId="30" totalsRowDxfId="32" headerRowCellStyle="Финансовый" dataCellStyle="Финансовый">
      <calculatedColumnFormula>IFERROR(VLOOKUP($A3,[1]август!$B:$F,4, ),0)</calculatedColumnFormula>
      <totalsRowFormula>SUM(Таблица3[Столбец18])</totalsRowFormula>
    </tableColumn>
    <tableColumn id="19" name="Столбец19" totalsRowFunction="custom" headerRowDxfId="28" dataDxfId="27" totalsRowDxfId="29" headerRowCellStyle="Финансовый" dataCellStyle="Финансовый">
      <calculatedColumnFormula>IFERROR(VLOOKUP($A3,[1]август!$B:$F,5, ),0)</calculatedColumnFormula>
      <totalsRowFormula>SUM(Таблица3[Столбец19])</totalsRowFormula>
    </tableColumn>
    <tableColumn id="20" name="Столбец20" totalsRowFunction="custom" headerRowDxfId="25" dataDxfId="24" totalsRowDxfId="26" headerRowCellStyle="Финансовый" dataCellStyle="Финансовый">
      <calculatedColumnFormula>IFERROR(VLOOKUP($A3,[1]сентябрь!$B:$F,4, ),0)</calculatedColumnFormula>
      <totalsRowFormula>SUM(Таблица3[Столбец20])</totalsRowFormula>
    </tableColumn>
    <tableColumn id="21" name="Столбец21" totalsRowFunction="custom" headerRowDxfId="22" dataDxfId="21" totalsRowDxfId="23" headerRowCellStyle="Финансовый" dataCellStyle="Финансовый">
      <calculatedColumnFormula>IFERROR(VLOOKUP($A3,[1]сентябрь!$B:$F,5, ),0)</calculatedColumnFormula>
      <totalsRowFormula>SUM(Таблица3[Столбец21])</totalsRowFormula>
    </tableColumn>
    <tableColumn id="22" name="Столбец22" totalsRowFunction="custom" headerRowDxfId="19" dataDxfId="18" totalsRowDxfId="20" headerRowCellStyle="Финансовый" dataCellStyle="Финансовый">
      <calculatedColumnFormula>IFERROR(VLOOKUP($A3,[1]октябрь!$B:$F,4, ),0)</calculatedColumnFormula>
      <totalsRowFormula>SUM(Таблица3[Столбец22])</totalsRowFormula>
    </tableColumn>
    <tableColumn id="23" name="Столбец23" totalsRowFunction="custom" headerRowDxfId="16" dataDxfId="15" totalsRowDxfId="17" headerRowCellStyle="Финансовый" dataCellStyle="Финансовый">
      <calculatedColumnFormula>IFERROR(VLOOKUP($A3,[1]октябрь!$B:$F,5, ),0)</calculatedColumnFormula>
      <totalsRowFormula>SUM(Таблица3[Столбец23])</totalsRowFormula>
    </tableColumn>
    <tableColumn id="24" name="Столбец24" totalsRowFunction="custom" headerRowDxfId="13" dataDxfId="12" totalsRowDxfId="14" headerRowCellStyle="Финансовый" dataCellStyle="Финансовый">
      <calculatedColumnFormula>IFERROR(VLOOKUP($A3,[1]ноябрь!$B:$F,4, ),0)</calculatedColumnFormula>
      <totalsRowFormula>SUM(Таблица3[Столбец24])</totalsRowFormula>
    </tableColumn>
    <tableColumn id="25" name="Столбец25" totalsRowFunction="custom" headerRowDxfId="10" dataDxfId="9" totalsRowDxfId="11" headerRowCellStyle="Финансовый" dataCellStyle="Финансовый">
      <calculatedColumnFormula>IFERROR(VLOOKUP($A3,[1]ноябрь!$B:$F,5, ),0)</calculatedColumnFormula>
      <totalsRowFormula>SUM(Таблица3[Столбец25])</totalsRowFormula>
    </tableColumn>
    <tableColumn id="26" name="Столбец26" totalsRowFunction="custom" headerRowDxfId="7" dataDxfId="6" totalsRowDxfId="8" headerRowCellStyle="Финансовый" dataCellStyle="Финансовый">
      <calculatedColumnFormula>IFERROR(VLOOKUP($A3,[1]декабрь!$B:$F,4, ),0)</calculatedColumnFormula>
      <totalsRowFormula>SUM(Таблица3[Столбец26])</totalsRowFormula>
    </tableColumn>
    <tableColumn id="27" name="Столбец27" totalsRowFunction="custom" headerRowDxfId="4" dataDxfId="3" totalsRowDxfId="5" headerRowCellStyle="Финансовый" dataCellStyle="Финансовый">
      <calculatedColumnFormula>IFERROR(VLOOKUP($A3,[1]декабрь!$B:$F,5, ),0)</calculatedColumnFormula>
      <totalsRowFormula>SUM(Таблица3[Столбец27])</totalsRowFormula>
    </tableColumn>
    <tableColumn id="28" name="Столбец28" totalsRowFunction="custom" headerRowDxfId="1" dataDxfId="0" totalsRowDxfId="2">
      <calculatedColumnFormula>IFERROR(C4,0)-IFERROR(B4,0)+IFERROR(E4,0)+IFERROR(G4,0)+IFERROR(I4,0)+IFERROR(K4,0)+IFERROR(M4,0)+IFERROR(O4,0)+IFERROR(Q4,0)+IFERROR(S4,0)+IFERROR(U4,0)+IFERROR(W4,0)+IFERROR(Y4,0)+IFERROR(AA4,0)-IFERROR(Z4,0)-IFERROR(X4,0)-IFERROR(V4,0)-IFERROR(T4,0)-IFERROR(R4,0)-IFERROR(P4,0)-IFERROR(N4,0)-IFERROR(L4,0)-IFERROR(J4,0)-IFERROR(H4,0)-IFERROR(F4,0)-IFERROR(D4,0)</calculatedColumnFormula>
      <totalsRowFormula>SUM(Таблица3[Столбец28])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139"/>
  <sheetViews>
    <sheetView tabSelected="1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defaultRowHeight="15" x14ac:dyDescent="0.25"/>
  <cols>
    <col min="1" max="1" width="12.42578125" style="13" customWidth="1"/>
    <col min="2" max="2" width="14.5703125" style="14" bestFit="1" customWidth="1"/>
    <col min="3" max="3" width="16.5703125" style="14" customWidth="1"/>
    <col min="4" max="9" width="12.7109375" style="14" customWidth="1"/>
    <col min="10" max="15" width="13.7109375" style="14" customWidth="1"/>
    <col min="16" max="17" width="13.7109375" style="10" customWidth="1"/>
    <col min="18" max="27" width="13.7109375" style="14" customWidth="1"/>
    <col min="28" max="28" width="16.28515625" style="11" customWidth="1"/>
  </cols>
  <sheetData>
    <row r="1" spans="1:28" s="5" customFormat="1" ht="45" customHeight="1" x14ac:dyDescent="0.25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2"/>
      <c r="N1" s="2" t="s">
        <v>7</v>
      </c>
      <c r="O1" s="2"/>
      <c r="P1" s="3" t="s">
        <v>8</v>
      </c>
      <c r="Q1" s="3"/>
      <c r="R1" s="2" t="s">
        <v>9</v>
      </c>
      <c r="S1" s="2"/>
      <c r="T1" s="2" t="s">
        <v>10</v>
      </c>
      <c r="U1" s="2"/>
      <c r="V1" s="2" t="s">
        <v>11</v>
      </c>
      <c r="W1" s="2"/>
      <c r="X1" s="2" t="s">
        <v>12</v>
      </c>
      <c r="Y1" s="2"/>
      <c r="Z1" s="2" t="s">
        <v>13</v>
      </c>
      <c r="AA1" s="2"/>
      <c r="AB1" s="4" t="s">
        <v>14</v>
      </c>
    </row>
    <row r="2" spans="1:28" s="5" customFormat="1" ht="30" customHeight="1" x14ac:dyDescent="0.25">
      <c r="A2" s="6"/>
      <c r="B2" s="7" t="s">
        <v>15</v>
      </c>
      <c r="C2" s="7" t="s">
        <v>16</v>
      </c>
      <c r="D2" s="7" t="s">
        <v>17</v>
      </c>
      <c r="E2" s="7" t="s">
        <v>18</v>
      </c>
      <c r="F2" s="7" t="s">
        <v>17</v>
      </c>
      <c r="G2" s="7" t="s">
        <v>18</v>
      </c>
      <c r="H2" s="7" t="s">
        <v>17</v>
      </c>
      <c r="I2" s="7" t="s">
        <v>18</v>
      </c>
      <c r="J2" s="7" t="s">
        <v>17</v>
      </c>
      <c r="K2" s="7" t="s">
        <v>18</v>
      </c>
      <c r="L2" s="7" t="s">
        <v>17</v>
      </c>
      <c r="M2" s="7" t="s">
        <v>18</v>
      </c>
      <c r="N2" s="7" t="s">
        <v>17</v>
      </c>
      <c r="O2" s="7" t="s">
        <v>18</v>
      </c>
      <c r="P2" s="8" t="s">
        <v>17</v>
      </c>
      <c r="Q2" s="8" t="s">
        <v>18</v>
      </c>
      <c r="R2" s="7" t="s">
        <v>17</v>
      </c>
      <c r="S2" s="7" t="s">
        <v>18</v>
      </c>
      <c r="T2" s="7" t="s">
        <v>17</v>
      </c>
      <c r="U2" s="7" t="s">
        <v>18</v>
      </c>
      <c r="V2" s="7" t="s">
        <v>17</v>
      </c>
      <c r="W2" s="7" t="s">
        <v>18</v>
      </c>
      <c r="X2" s="7" t="s">
        <v>17</v>
      </c>
      <c r="Y2" s="7" t="s">
        <v>18</v>
      </c>
      <c r="Z2" s="7" t="s">
        <v>17</v>
      </c>
      <c r="AA2" s="7" t="s">
        <v>18</v>
      </c>
      <c r="AB2" s="4"/>
    </row>
    <row r="3" spans="1:28" x14ac:dyDescent="0.25">
      <c r="A3" s="9" t="s">
        <v>19</v>
      </c>
      <c r="B3" s="10">
        <f>IFERROR(VLOOKUP($A3,[1]январь!$B:$F,2, ),0)</f>
        <v>11394.65</v>
      </c>
      <c r="C3" s="10">
        <f>IFERROR(VLOOKUP($A3,[1]январь!$B:$F,3, ),0)</f>
        <v>0</v>
      </c>
      <c r="D3" s="10">
        <f>IFERROR(VLOOKUP($A3,[1]январь!$B:$F,4, ),0)</f>
        <v>1693.85</v>
      </c>
      <c r="E3" s="10">
        <f>IFERROR(VLOOKUP($A3,[1]январь!$B:$F,5, ),0)</f>
        <v>0</v>
      </c>
      <c r="F3" s="10">
        <f>IFERROR(VLOOKUP($A3,[1]февраль!$B:$F,4, ),0)</f>
        <v>1693.85</v>
      </c>
      <c r="G3" s="10">
        <f>IFERROR(VLOOKUP($A3,[1]февраль!$B:$F,5, ),0)</f>
        <v>0</v>
      </c>
      <c r="H3" s="10">
        <f>IFERROR(VLOOKUP($A3,[1]март!$B:$F,4, ),0)</f>
        <v>1693.85</v>
      </c>
      <c r="I3" s="10">
        <f>IFERROR(VLOOKUP($A3,[1]март!$B:$F,5, ),0)</f>
        <v>0</v>
      </c>
      <c r="J3" s="10">
        <f>IFERROR(VLOOKUP($A3,[1]апрель!$B:$F,4, ),0)</f>
        <v>1693.85</v>
      </c>
      <c r="K3" s="10">
        <f>IFERROR(VLOOKUP($A3,[1]апрель!$B:$F,5, ),0)</f>
        <v>0</v>
      </c>
      <c r="L3" s="10">
        <f>IFERROR(VLOOKUP($A3,[1]май!$B:$F,4, ),0)</f>
        <v>2281.59</v>
      </c>
      <c r="M3" s="10">
        <f>IFERROR(VLOOKUP($A3,[1]май!$B:$F,5, ),0)</f>
        <v>0</v>
      </c>
      <c r="N3" s="10">
        <f>IFERROR(VLOOKUP($A3,[1]июнь!$B:$F,4, ),0)</f>
        <v>2281.59</v>
      </c>
      <c r="O3" s="10">
        <f>IFERROR(VLOOKUP($A3,[1]июнь!$B:$F,5, ),0)</f>
        <v>0</v>
      </c>
      <c r="P3" s="10">
        <f>IFERROR(VLOOKUP($A3,[1]июль!$B:$F,4, ),0)</f>
        <v>2281.59</v>
      </c>
      <c r="Q3" s="10">
        <f>IFERROR(VLOOKUP($A3,[1]июль!$B:$F,5, ),0)</f>
        <v>0</v>
      </c>
      <c r="R3" s="10">
        <f>IFERROR(VLOOKUP($A3,[1]август!$B:$F,4, ),0)</f>
        <v>2281.59</v>
      </c>
      <c r="S3" s="10">
        <f>IFERROR(VLOOKUP($A3,[1]август!$B:$F,5, ),0)</f>
        <v>0</v>
      </c>
      <c r="T3" s="10">
        <f>IFERROR(VLOOKUP($A3,[1]сентябрь!$B:$F,4, ),0)</f>
        <v>2281.59</v>
      </c>
      <c r="U3" s="10">
        <f>IFERROR(VLOOKUP($A3,[1]сентябрь!$B:$F,5, ),0)</f>
        <v>0</v>
      </c>
      <c r="V3" s="10">
        <f>IFERROR(VLOOKUP($A3,[1]октябрь!$B:$F,4, ),0)</f>
        <v>2693.59</v>
      </c>
      <c r="W3" s="10">
        <f>IFERROR(VLOOKUP($A3,[1]октябрь!$B:$F,5, ),0)</f>
        <v>29000</v>
      </c>
      <c r="X3" s="10">
        <f>IFERROR(VLOOKUP($A3,[1]ноябрь!$B:$F,4, ),0)</f>
        <v>2693.59</v>
      </c>
      <c r="Y3" s="10">
        <f>IFERROR(VLOOKUP($A3,[1]ноябрь!$B:$F,5, ),0)</f>
        <v>0</v>
      </c>
      <c r="Z3" s="10">
        <f>IFERROR(VLOOKUP($A3,[1]декабрь!$B:$F,4, ),0)</f>
        <v>2693.59</v>
      </c>
      <c r="AA3" s="10">
        <f>IFERROR(VLOOKUP($A3,[1]декабрь!$B:$F,5, ),0)</f>
        <v>0</v>
      </c>
      <c r="AB3" s="11">
        <f>Таблица3[[#This Row],[Столбец3]]+Таблица3[[#This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Row],[Столбец4]]-Таблица3[[#This Row],[Столбец2]]</f>
        <v>-8658.7700000000023</v>
      </c>
    </row>
    <row r="4" spans="1:28" x14ac:dyDescent="0.25">
      <c r="A4" s="9" t="s">
        <v>20</v>
      </c>
      <c r="B4" s="10">
        <f>IFERROR(VLOOKUP($A4,[1]январь!$B:$F,2, ),0)</f>
        <v>1254.8499999999999</v>
      </c>
      <c r="C4" s="10">
        <f>IFERROR(VLOOKUP($A4,[1]январь!$B:$F,3, ),0)</f>
        <v>0</v>
      </c>
      <c r="D4" s="10">
        <f>IFERROR(VLOOKUP($A4,[1]январь!$B:$F,4, ),0)</f>
        <v>1693.85</v>
      </c>
      <c r="E4" s="10">
        <f>IFERROR(VLOOKUP($A4,[1]январь!$B:$F,5, ),0)</f>
        <v>0</v>
      </c>
      <c r="F4" s="10">
        <f>IFERROR(VLOOKUP($A4,[1]февраль!$B:$F,4, ),0)</f>
        <v>1693.85</v>
      </c>
      <c r="G4" s="10">
        <f>IFERROR(VLOOKUP($A4,[1]февраль!$B:$F,5, ),0)</f>
        <v>0</v>
      </c>
      <c r="H4" s="10">
        <f>IFERROR(VLOOKUP($A4,[1]март!$B:$F,4, ),0)</f>
        <v>1693.85</v>
      </c>
      <c r="I4" s="10">
        <f>IFERROR(VLOOKUP($A4,[1]март!$B:$F,5, ),0)</f>
        <v>6336</v>
      </c>
      <c r="J4" s="10">
        <f>IFERROR(VLOOKUP($A4,[1]апрель!$B:$F,4, ),0)</f>
        <v>1693.85</v>
      </c>
      <c r="K4" s="10">
        <f>IFERROR(VLOOKUP($A4,[1]апрель!$B:$F,5, ),0)</f>
        <v>0</v>
      </c>
      <c r="L4" s="10">
        <f>IFERROR(VLOOKUP($A4,[1]май!$B:$F,4, ),0)</f>
        <v>2281.59</v>
      </c>
      <c r="M4" s="10">
        <f>IFERROR(VLOOKUP($A4,[1]май!$B:$F,5, ),0)</f>
        <v>1782</v>
      </c>
      <c r="N4" s="10">
        <f>IFERROR(VLOOKUP($A4,[1]июнь!$B:$F,4, ),0)</f>
        <v>2281.59</v>
      </c>
      <c r="O4" s="10">
        <f>IFERROR(VLOOKUP($A4,[1]июнь!$B:$F,5, ),0)</f>
        <v>0</v>
      </c>
      <c r="P4" s="10">
        <f>IFERROR(VLOOKUP($A4,[1]июль!$B:$F,4, ),0)</f>
        <v>2281.59</v>
      </c>
      <c r="Q4" s="10">
        <f>IFERROR(VLOOKUP($A4,[1]июль!$B:$F,5, ),0)</f>
        <v>0</v>
      </c>
      <c r="R4" s="10">
        <f>IFERROR(VLOOKUP($A4,[1]август!$B:$F,4, ),0)</f>
        <v>2281.59</v>
      </c>
      <c r="S4" s="10">
        <f>IFERROR(VLOOKUP($A4,[1]август!$B:$F,5, ),0)</f>
        <v>9900</v>
      </c>
      <c r="T4" s="10">
        <f>IFERROR(VLOOKUP($A4,[1]сентябрь!$B:$F,4, ),0)</f>
        <v>2281.59</v>
      </c>
      <c r="U4" s="10">
        <f>IFERROR(VLOOKUP($A4,[1]сентябрь!$B:$F,5, ),0)</f>
        <v>0</v>
      </c>
      <c r="V4" s="10">
        <f>IFERROR(VLOOKUP($A4,[1]октябрь!$B:$F,4, ),0)</f>
        <v>2693.59</v>
      </c>
      <c r="W4" s="10">
        <f>IFERROR(VLOOKUP($A4,[1]октябрь!$B:$F,5, ),0)</f>
        <v>0</v>
      </c>
      <c r="X4" s="10">
        <f>IFERROR(VLOOKUP($A4,[1]ноябрь!$B:$F,4, ),0)</f>
        <v>2693.59</v>
      </c>
      <c r="Y4" s="10">
        <f>IFERROR(VLOOKUP($A4,[1]ноябрь!$B:$F,5, ),0)</f>
        <v>15000</v>
      </c>
      <c r="Z4" s="10">
        <f>IFERROR(VLOOKUP($A4,[1]декабрь!$B:$F,4, ),0)</f>
        <v>2693.59</v>
      </c>
      <c r="AA4" s="10">
        <f>IFERROR(VLOOKUP($A4,[1]декабрь!$B:$F,5, ),0)</f>
        <v>0</v>
      </c>
      <c r="AB4" s="11">
        <f>Таблица3[[#This Row],[Столбец3]]+Таблица3[[#This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Row],[Столбец4]]-Таблица3[[#This Row],[Столбец2]]</f>
        <v>5499.029999999997</v>
      </c>
    </row>
    <row r="5" spans="1:28" x14ac:dyDescent="0.25">
      <c r="A5" s="9" t="s">
        <v>21</v>
      </c>
      <c r="B5" s="10">
        <f>IFERROR(VLOOKUP($A5,[1]январь!$B:$F,2, ),0)</f>
        <v>3460.7</v>
      </c>
      <c r="C5" s="10">
        <f>IFERROR(VLOOKUP($A5,[1]январь!$B:$F,3, ),0)</f>
        <v>0</v>
      </c>
      <c r="D5" s="10">
        <f>IFERROR(VLOOKUP($A5,[1]январь!$B:$F,4, ),0)</f>
        <v>1730.45</v>
      </c>
      <c r="E5" s="10">
        <f>IFERROR(VLOOKUP($A5,[1]январь!$B:$F,5, ),0)</f>
        <v>0</v>
      </c>
      <c r="F5" s="10">
        <f>IFERROR(VLOOKUP($A5,[1]февраль!$B:$F,4, ),0)</f>
        <v>1730.45</v>
      </c>
      <c r="G5" s="10">
        <f>IFERROR(VLOOKUP($A5,[1]февраль!$B:$F,5, ),0)</f>
        <v>6900</v>
      </c>
      <c r="H5" s="10">
        <f>IFERROR(VLOOKUP($A5,[1]март!$B:$F,4, ),0)</f>
        <v>1730.45</v>
      </c>
      <c r="I5" s="10">
        <f>IFERROR(VLOOKUP($A5,[1]март!$B:$F,5, ),0)</f>
        <v>0</v>
      </c>
      <c r="J5" s="10">
        <f>IFERROR(VLOOKUP($A5,[1]апрель!$B:$F,4, ),0)</f>
        <v>1730.45</v>
      </c>
      <c r="K5" s="10">
        <f>IFERROR(VLOOKUP($A5,[1]апрель!$B:$F,5, ),0)</f>
        <v>0</v>
      </c>
      <c r="L5" s="10">
        <f>IFERROR(VLOOKUP($A5,[1]май!$B:$F,4, ),0)</f>
        <v>2332.2199999999998</v>
      </c>
      <c r="M5" s="10">
        <f>IFERROR(VLOOKUP($A5,[1]май!$B:$F,5, ),0)</f>
        <v>0</v>
      </c>
      <c r="N5" s="10">
        <f>IFERROR(VLOOKUP($A5,[1]июнь!$B:$F,4, ),0)</f>
        <v>2332.2199999999998</v>
      </c>
      <c r="O5" s="10">
        <f>IFERROR(VLOOKUP($A5,[1]июнь!$B:$F,5, ),0)</f>
        <v>0</v>
      </c>
      <c r="P5" s="10">
        <f>IFERROR(VLOOKUP($A5,[1]июль!$B:$F,4, ),0)</f>
        <v>2332.2199999999998</v>
      </c>
      <c r="Q5" s="10">
        <f>IFERROR(VLOOKUP($A5,[1]июль!$B:$F,5, ),0)</f>
        <v>0</v>
      </c>
      <c r="R5" s="10">
        <f>IFERROR(VLOOKUP($A5,[1]август!$B:$F,4, ),0)</f>
        <v>2332.2199999999998</v>
      </c>
      <c r="S5" s="10">
        <f>IFERROR(VLOOKUP($A5,[1]август!$B:$F,5, ),0)</f>
        <v>0</v>
      </c>
      <c r="T5" s="10">
        <f>IFERROR(VLOOKUP($A5,[1]сентябрь!$B:$F,4, ),0)</f>
        <v>2332.2199999999998</v>
      </c>
      <c r="U5" s="10">
        <f>IFERROR(VLOOKUP($A5,[1]сентябрь!$B:$F,5, ),0)</f>
        <v>12900</v>
      </c>
      <c r="V5" s="10">
        <f>IFERROR(VLOOKUP($A5,[1]октябрь!$B:$F,4, ),0)</f>
        <v>2693.59</v>
      </c>
      <c r="W5" s="10">
        <f>IFERROR(VLOOKUP($A5,[1]октябрь!$B:$F,5, ),0)</f>
        <v>0</v>
      </c>
      <c r="X5" s="10">
        <f>IFERROR(VLOOKUP($A5,[1]ноябрь!$B:$F,4, ),0)</f>
        <v>2693.59</v>
      </c>
      <c r="Y5" s="10">
        <f>IFERROR(VLOOKUP($A5,[1]ноябрь!$B:$F,5, ),0)</f>
        <v>0</v>
      </c>
      <c r="Z5" s="10">
        <f>IFERROR(VLOOKUP($A5,[1]декабрь!$B:$F,4, ),0)</f>
        <v>2693.59</v>
      </c>
      <c r="AA5" s="10">
        <f>IFERROR(VLOOKUP($A5,[1]декабрь!$B:$F,5, ),0)</f>
        <v>10000</v>
      </c>
      <c r="AB5" s="11">
        <f>Таблица3[[#This Row],[Столбец3]]+Таблица3[[#This Row],[Столбец5]]+Таблица3[[#This Row],[Столбец7]]+Таблица3[[#This Row],[Столбец9]]+Таблица3[[#This Row],[Столбец11]]+Таблица3[[#This Row],[Столбец13]]+Таблица3[[#This Row],[Столбец15]]+Таблица3[[#This Row],[Столбец17]]+Таблица3[[#This Row],[Столбец19]]+Таблица3[[#This Row],[Столбец21]]+Таблица3[[#This Row],[Столбец23]]+Таблица3[[#This Row],[Столбец25]]+Таблица3[[#This Row],[Столбец27]]-Таблица3[[#This Row],[Столбец26]]-Таблица3[[#This Row],[Столбец24]]-Таблица3[[#This Row],[Столбец22]]-Таблица3[[#This Row],[Столбец20]]-Таблица3[[#This Row],[Столбец18]]-Таблица3[[#This Row],[Столбец16]]-Таблица3[[#This Row],[Столбец14]]-Таблица3[[#This Row],[Столбец12]]-Таблица3[[#This Row],[Столбец10]]-Таблица3[[#This Row],[Столбец8]]-Таблица3[[#This Row],[Столбец6]]-Таблица3[[#This Row],[Столбец4]]-Таблица3[[#This Row],[Столбец2]]</f>
        <v>-324.3700000000008</v>
      </c>
    </row>
    <row r="6" spans="1:28" x14ac:dyDescent="0.25">
      <c r="A6" s="9" t="s">
        <v>22</v>
      </c>
      <c r="B6" s="10">
        <f>IFERROR(VLOOKUP($A6,[1]январь!$B:$F,2, ),0)</f>
        <v>6774.85</v>
      </c>
      <c r="C6" s="10">
        <f>IFERROR(VLOOKUP($A6,[1]январь!$B:$F,3, ),0)</f>
        <v>0</v>
      </c>
      <c r="D6" s="10">
        <f>IFERROR(VLOOKUP($A6,[1]январь!$B:$F,4, ),0)</f>
        <v>1693.85</v>
      </c>
      <c r="E6" s="10">
        <f>IFERROR(VLOOKUP($A6,[1]январь!$B:$F,5, ),0)</f>
        <v>0</v>
      </c>
      <c r="F6" s="10">
        <f>IFERROR(VLOOKUP($A6,[1]февраль!$B:$F,4, ),0)</f>
        <v>1693.85</v>
      </c>
      <c r="G6" s="10">
        <f>IFERROR(VLOOKUP($A6,[1]февраль!$B:$F,5, ),0)</f>
        <v>8464.5</v>
      </c>
      <c r="H6" s="10">
        <f>IFERROR(VLOOKUP($A6,[1]март!$B:$F,4, ),0)</f>
        <v>1693.85</v>
      </c>
      <c r="I6" s="10">
        <f>IFERROR(VLOOKUP($A6,[1]март!$B:$F,5, ),0)</f>
        <v>1980</v>
      </c>
      <c r="J6" s="10">
        <f>IFERROR(VLOOKUP($A6,[1]апрель!$B:$F,4, ),0)</f>
        <v>1693.85</v>
      </c>
      <c r="K6" s="10">
        <f>IFERROR(VLOOKUP($A6,[1]апрель!$B:$F,5, ),0)</f>
        <v>1534.5</v>
      </c>
      <c r="L6" s="10">
        <f>IFERROR(VLOOKUP($A6,[1]май!$B:$F,4, ),0)</f>
        <v>2281.59</v>
      </c>
      <c r="M6" s="10">
        <f>IFERROR(VLOOKUP($A6,[1]май!$B:$F,5, ),0)</f>
        <v>1485</v>
      </c>
      <c r="N6" s="10">
        <f>IFERROR(VLOOKUP($A6,[1]июнь!$B:$F,4, ),0)</f>
        <v>2281.59</v>
      </c>
      <c r="O6" s="10">
        <f>IFERROR(VLOOKUP($A6,[1]июнь!$B:$F,5, ),0)</f>
        <v>1980</v>
      </c>
      <c r="P6" s="10">
        <f>IFERROR(VLOOKUP($A6,[1]июль!$B:$F,4, ),0)</f>
        <v>2281.59</v>
      </c>
      <c r="Q6" s="10">
        <f>IFERROR(VLOOKUP($A6,[1]июль!$B:$F,5, ),0)</f>
        <v>0</v>
      </c>
      <c r="R6" s="10">
        <f>IFERROR(VLOOKUP($A6,[1]август!$B:$F,4, ),0)</f>
        <v>2281.59</v>
      </c>
      <c r="S6" s="10">
        <f>IFERROR(VLOOKUP($A6,[1]август!$B:$F,5, ),0)</f>
        <v>0</v>
      </c>
      <c r="T6" s="10">
        <f>IFERROR(VLOOKUP($A6,[1]сентябрь!$B:$F,4, ),0)</f>
        <v>2281.59</v>
      </c>
      <c r="U6" s="10">
        <f>IFERROR(VLOOKUP($A6,[1]сентябрь!$B:$F,5, ),0)</f>
        <v>4950</v>
      </c>
      <c r="V6" s="10">
        <f>IFERROR(VLOOKUP($A6,[1]октябрь!$B:$F,4, ),0)</f>
        <v>2693.59</v>
      </c>
      <c r="W6" s="10">
        <f>IFERROR(VLOOKUP($A6,[1]октябрь!$B:$F,5, ),0)</f>
        <v>4950</v>
      </c>
      <c r="X6" s="10">
        <f>IFERROR(VLOOKUP($A6,[1]ноябрь!$B:$F,4, ),0)</f>
        <v>2693.59</v>
      </c>
      <c r="Y6" s="10">
        <f>IFERROR(VLOOKUP($A6,[1]ноябрь!$B:$F,5, ),0)</f>
        <v>3465</v>
      </c>
      <c r="Z6" s="10">
        <f>IFERROR(VLOOKUP($A6,[1]декабрь!$B:$F,4, ),0)</f>
        <v>2693.59</v>
      </c>
      <c r="AA6" s="10">
        <f>IFERROR(VLOOKUP($A6,[1]декабрь!$B:$F,5, ),0)</f>
        <v>0</v>
      </c>
      <c r="AB6" s="11">
        <f t="shared" ref="AB6:AB69" si="0">IFERROR(C6,0)-IFERROR(B6,0)+IFERROR(E6,0)+IFERROR(G6,0)+IFERROR(I6,0)+IFERROR(K6,0)+IFERROR(M6,0)+IFERROR(O6,0)+IFERROR(Q6,0)+IFERROR(S6,0)+IFERROR(U6,0)+IFERROR(W6,0)+IFERROR(Y6,0)+IFERROR(AA6,0)-IFERROR(Z6,0)-IFERROR(X6,0)-IFERROR(V6,0)-IFERROR(T6,0)-IFERROR(R6,0)-IFERROR(P6,0)-IFERROR(N6,0)-IFERROR(L6,0)-IFERROR(J6,0)-IFERROR(H6,0)-IFERROR(F6,0)-IFERROR(D6,0)</f>
        <v>-4229.9699999999993</v>
      </c>
    </row>
    <row r="7" spans="1:28" x14ac:dyDescent="0.25">
      <c r="A7" s="9" t="s">
        <v>23</v>
      </c>
      <c r="B7" s="10">
        <f>IFERROR(VLOOKUP($A7,[1]январь!$B:$F,2, ),0)</f>
        <v>0</v>
      </c>
      <c r="C7" s="10">
        <f>IFERROR(VLOOKUP($A7,[1]январь!$B:$F,3, ),0)</f>
        <v>6.9</v>
      </c>
      <c r="D7" s="10">
        <f>IFERROR(VLOOKUP($A7,[1]январь!$B:$F,4, ),0)</f>
        <v>1693.85</v>
      </c>
      <c r="E7" s="10">
        <f>IFERROR(VLOOKUP($A7,[1]январь!$B:$F,5, ),0)</f>
        <v>1700</v>
      </c>
      <c r="F7" s="10">
        <f>IFERROR(VLOOKUP($A7,[1]февраль!$B:$F,4, ),0)</f>
        <v>1693.85</v>
      </c>
      <c r="G7" s="10">
        <f>IFERROR(VLOOKUP($A7,[1]февраль!$B:$F,5, ),0)</f>
        <v>1700</v>
      </c>
      <c r="H7" s="10">
        <f>IFERROR(VLOOKUP($A7,[1]март!$B:$F,4, ),0)</f>
        <v>1693.85</v>
      </c>
      <c r="I7" s="10">
        <f>IFERROR(VLOOKUP($A7,[1]март!$B:$F,5, ),0)</f>
        <v>1700</v>
      </c>
      <c r="J7" s="10">
        <f>IFERROR(VLOOKUP($A7,[1]апрель!$B:$F,4, ),0)</f>
        <v>1693.85</v>
      </c>
      <c r="K7" s="10">
        <f>IFERROR(VLOOKUP($A7,[1]апрель!$B:$F,5, ),0)</f>
        <v>1700</v>
      </c>
      <c r="L7" s="10">
        <f>IFERROR(VLOOKUP($A7,[1]май!$B:$F,4, ),0)</f>
        <v>2281.59</v>
      </c>
      <c r="M7" s="10">
        <f>IFERROR(VLOOKUP($A7,[1]май!$B:$F,5, ),0)</f>
        <v>1600</v>
      </c>
      <c r="N7" s="10">
        <f>IFERROR(VLOOKUP($A7,[1]июнь!$B:$F,4, ),0)</f>
        <v>2281.59</v>
      </c>
      <c r="O7" s="10">
        <f>IFERROR(VLOOKUP($A7,[1]июнь!$B:$F,5, ),0)</f>
        <v>2931.68</v>
      </c>
      <c r="P7" s="10">
        <f>IFERROR(VLOOKUP($A7,[1]июль!$B:$F,4, ),0)</f>
        <v>2281.59</v>
      </c>
      <c r="Q7" s="10">
        <f>IFERROR(VLOOKUP($A7,[1]июль!$B:$F,5, ),0)</f>
        <v>4572</v>
      </c>
      <c r="R7" s="10">
        <f>IFERROR(VLOOKUP($A7,[1]август!$B:$F,4, ),0)</f>
        <v>2281.59</v>
      </c>
      <c r="S7" s="10">
        <f>IFERROR(VLOOKUP($A7,[1]август!$B:$F,5, ),0)</f>
        <v>2282</v>
      </c>
      <c r="T7" s="10">
        <f>IFERROR(VLOOKUP($A7,[1]сентябрь!$B:$F,4, ),0)</f>
        <v>2281.59</v>
      </c>
      <c r="U7" s="10">
        <f>IFERROR(VLOOKUP($A7,[1]сентябрь!$B:$F,5, ),0)</f>
        <v>2300</v>
      </c>
      <c r="V7" s="10">
        <f>IFERROR(VLOOKUP($A7,[1]октябрь!$B:$F,4, ),0)</f>
        <v>2693.59</v>
      </c>
      <c r="W7" s="10">
        <f>IFERROR(VLOOKUP($A7,[1]октябрь!$B:$F,5, ),0)</f>
        <v>2290</v>
      </c>
      <c r="X7" s="10">
        <f>IFERROR(VLOOKUP($A7,[1]ноябрь!$B:$F,4, ),0)</f>
        <v>2693.59</v>
      </c>
      <c r="Y7" s="10">
        <f>IFERROR(VLOOKUP($A7,[1]ноябрь!$B:$F,5, ),0)</f>
        <v>2290</v>
      </c>
      <c r="Z7" s="10">
        <f>IFERROR(VLOOKUP($A7,[1]декабрь!$B:$F,4, ),0)</f>
        <v>2693.59</v>
      </c>
      <c r="AA7" s="10">
        <f>IFERROR(VLOOKUP($A7,[1]декабрь!$B:$F,5, ),0)</f>
        <v>2290</v>
      </c>
      <c r="AB7" s="11">
        <f t="shared" si="0"/>
        <v>1098.46</v>
      </c>
    </row>
    <row r="8" spans="1:28" x14ac:dyDescent="0.25">
      <c r="A8" s="9" t="s">
        <v>24</v>
      </c>
      <c r="B8" s="10">
        <f>IFERROR(VLOOKUP($A8,[1]январь!$B:$F,2, ),0)</f>
        <v>1605.05</v>
      </c>
      <c r="C8" s="10">
        <f>IFERROR(VLOOKUP($A8,[1]январь!$B:$F,3, ),0)</f>
        <v>0</v>
      </c>
      <c r="D8" s="10">
        <f>IFERROR(VLOOKUP($A8,[1]январь!$B:$F,4, ),0)</f>
        <v>1641.55</v>
      </c>
      <c r="E8" s="10">
        <f>IFERROR(VLOOKUP($A8,[1]январь!$B:$F,5, ),0)</f>
        <v>0</v>
      </c>
      <c r="F8" s="10">
        <f>IFERROR(VLOOKUP($A8,[1]февраль!$B:$F,4, ),0)</f>
        <v>1641.55</v>
      </c>
      <c r="G8" s="10">
        <f>IFERROR(VLOOKUP($A8,[1]февраль!$B:$F,5, ),0)</f>
        <v>0</v>
      </c>
      <c r="H8" s="10">
        <f>IFERROR(VLOOKUP($A8,[1]март!$B:$F,4, ),0)</f>
        <v>1641.55</v>
      </c>
      <c r="I8" s="10">
        <f>IFERROR(VLOOKUP($A8,[1]март!$B:$F,5, ),0)</f>
        <v>0</v>
      </c>
      <c r="J8" s="10">
        <f>IFERROR(VLOOKUP($A8,[1]апрель!$B:$F,4, ),0)</f>
        <v>1641.55</v>
      </c>
      <c r="K8" s="10">
        <f>IFERROR(VLOOKUP($A8,[1]апрель!$B:$F,5, ),0)</f>
        <v>0</v>
      </c>
      <c r="L8" s="10">
        <f>IFERROR(VLOOKUP($A8,[1]май!$B:$F,4, ),0)</f>
        <v>2209.27</v>
      </c>
      <c r="M8" s="10">
        <f>IFERROR(VLOOKUP($A8,[1]май!$B:$F,5, ),0)</f>
        <v>0</v>
      </c>
      <c r="N8" s="10">
        <f>IFERROR(VLOOKUP($A8,[1]июнь!$B:$F,4, ),0)</f>
        <v>2209.27</v>
      </c>
      <c r="O8" s="10">
        <f>IFERROR(VLOOKUP($A8,[1]июнь!$B:$F,5, ),0)</f>
        <v>0</v>
      </c>
      <c r="P8" s="10">
        <f>IFERROR(VLOOKUP($A8,[1]июль!$B:$F,4, ),0)</f>
        <v>2209.27</v>
      </c>
      <c r="Q8" s="10">
        <f>IFERROR(VLOOKUP($A8,[1]июль!$B:$F,5, ),0)</f>
        <v>0</v>
      </c>
      <c r="R8" s="10">
        <f>IFERROR(VLOOKUP($A8,[1]август!$B:$F,4, ),0)</f>
        <v>2209.27</v>
      </c>
      <c r="S8" s="10">
        <f>IFERROR(VLOOKUP($A8,[1]август!$B:$F,5, ),0)</f>
        <v>5000</v>
      </c>
      <c r="T8" s="10">
        <f>IFERROR(VLOOKUP($A8,[1]сентябрь!$B:$F,4, ),0)</f>
        <v>2209.27</v>
      </c>
      <c r="U8" s="10">
        <f>IFERROR(VLOOKUP($A8,[1]сентябрь!$B:$F,5, ),0)</f>
        <v>12000</v>
      </c>
      <c r="V8" s="10">
        <f>IFERROR(VLOOKUP($A8,[1]октябрь!$B:$F,4, ),0)</f>
        <v>2693.59</v>
      </c>
      <c r="W8" s="10">
        <f>IFERROR(VLOOKUP($A8,[1]октябрь!$B:$F,5, ),0)</f>
        <v>0</v>
      </c>
      <c r="X8" s="10">
        <f>IFERROR(VLOOKUP($A8,[1]ноябрь!$B:$F,4, ),0)</f>
        <v>2693.59</v>
      </c>
      <c r="Y8" s="10">
        <f>IFERROR(VLOOKUP($A8,[1]ноябрь!$B:$F,5, ),0)</f>
        <v>0</v>
      </c>
      <c r="Z8" s="10">
        <f>IFERROR(VLOOKUP($A8,[1]декабрь!$B:$F,4, ),0)</f>
        <v>2693.59</v>
      </c>
      <c r="AA8" s="10">
        <f>IFERROR(VLOOKUP($A8,[1]декабрь!$B:$F,5, ),0)</f>
        <v>5000</v>
      </c>
      <c r="AB8" s="11">
        <f t="shared" si="0"/>
        <v>-5298.3700000000008</v>
      </c>
    </row>
    <row r="9" spans="1:28" x14ac:dyDescent="0.25">
      <c r="A9" s="9" t="s">
        <v>25</v>
      </c>
      <c r="B9" s="10">
        <f>IFERROR(VLOOKUP($A9,[1]январь!$B:$F,2, ),0)</f>
        <v>0</v>
      </c>
      <c r="C9" s="10">
        <f>IFERROR(VLOOKUP($A9,[1]январь!$B:$F,3, ),0)</f>
        <v>8970</v>
      </c>
      <c r="D9" s="10">
        <f>IFERROR(VLOOKUP($A9,[1]январь!$B:$F,4, ),0)</f>
        <v>1641.55</v>
      </c>
      <c r="E9" s="10">
        <f>IFERROR(VLOOKUP($A9,[1]январь!$B:$F,5, ),0)</f>
        <v>0</v>
      </c>
      <c r="F9" s="10">
        <f>IFERROR(VLOOKUP($A9,[1]февраль!$B:$F,4, ),0)</f>
        <v>1641.55</v>
      </c>
      <c r="G9" s="10">
        <f>IFERROR(VLOOKUP($A9,[1]февраль!$B:$F,5, ),0)</f>
        <v>0</v>
      </c>
      <c r="H9" s="10">
        <f>IFERROR(VLOOKUP($A9,[1]март!$B:$F,4, ),0)</f>
        <v>1641.55</v>
      </c>
      <c r="I9" s="10">
        <f>IFERROR(VLOOKUP($A9,[1]март!$B:$F,5, ),0)</f>
        <v>0</v>
      </c>
      <c r="J9" s="10">
        <f>IFERROR(VLOOKUP($A9,[1]апрель!$B:$F,4, ),0)</f>
        <v>1641.55</v>
      </c>
      <c r="K9" s="10">
        <f>IFERROR(VLOOKUP($A9,[1]апрель!$B:$F,5, ),0)</f>
        <v>0</v>
      </c>
      <c r="L9" s="10">
        <f>IFERROR(VLOOKUP($A9,[1]май!$B:$F,4, ),0)</f>
        <v>2209.27</v>
      </c>
      <c r="M9" s="10">
        <f>IFERROR(VLOOKUP($A9,[1]май!$B:$F,5, ),0)</f>
        <v>0</v>
      </c>
      <c r="N9" s="10">
        <f>IFERROR(VLOOKUP($A9,[1]июнь!$B:$F,4, ),0)</f>
        <v>2209.27</v>
      </c>
      <c r="O9" s="10">
        <f>IFERROR(VLOOKUP($A9,[1]июнь!$B:$F,5, ),0)</f>
        <v>2015</v>
      </c>
      <c r="P9" s="10">
        <f>IFERROR(VLOOKUP($A9,[1]июль!$B:$F,4, ),0)</f>
        <v>2209.27</v>
      </c>
      <c r="Q9" s="10">
        <f>IFERROR(VLOOKUP($A9,[1]июль!$B:$F,5, ),0)</f>
        <v>2210</v>
      </c>
      <c r="R9" s="10">
        <f>IFERROR(VLOOKUP($A9,[1]август!$B:$F,4, ),0)</f>
        <v>2209.27</v>
      </c>
      <c r="S9" s="10">
        <f>IFERROR(VLOOKUP($A9,[1]август!$B:$F,5, ),0)</f>
        <v>4419</v>
      </c>
      <c r="T9" s="10">
        <f>IFERROR(VLOOKUP($A9,[1]сентябрь!$B:$F,4, ),0)</f>
        <v>2209.27</v>
      </c>
      <c r="U9" s="10">
        <f>IFERROR(VLOOKUP($A9,[1]сентябрь!$B:$F,5, ),0)</f>
        <v>0</v>
      </c>
      <c r="V9" s="10">
        <f>IFERROR(VLOOKUP($A9,[1]октябрь!$B:$F,4, ),0)</f>
        <v>2693.59</v>
      </c>
      <c r="W9" s="10">
        <f>IFERROR(VLOOKUP($A9,[1]октябрь!$B:$F,5, ),0)</f>
        <v>2693</v>
      </c>
      <c r="X9" s="10">
        <f>IFERROR(VLOOKUP($A9,[1]ноябрь!$B:$F,4, ),0)</f>
        <v>2693.59</v>
      </c>
      <c r="Y9" s="10">
        <f>IFERROR(VLOOKUP($A9,[1]ноябрь!$B:$F,5, ),0)</f>
        <v>0</v>
      </c>
      <c r="Z9" s="10">
        <f>IFERROR(VLOOKUP($A9,[1]декабрь!$B:$F,4, ),0)</f>
        <v>2693.59</v>
      </c>
      <c r="AA9" s="10">
        <f>IFERROR(VLOOKUP($A9,[1]декабрь!$B:$F,5, ),0)</f>
        <v>5386.32</v>
      </c>
      <c r="AB9" s="11">
        <f t="shared" si="0"/>
        <v>-3.1832314562052488E-12</v>
      </c>
    </row>
    <row r="10" spans="1:28" x14ac:dyDescent="0.25">
      <c r="A10" s="9" t="s">
        <v>26</v>
      </c>
      <c r="B10" s="10">
        <f>IFERROR(VLOOKUP($A10,[1]январь!$B:$F,2, ),0)</f>
        <v>90760.05</v>
      </c>
      <c r="C10" s="10">
        <f>IFERROR(VLOOKUP($A10,[1]январь!$B:$F,3, ),0)</f>
        <v>0</v>
      </c>
      <c r="D10" s="10">
        <f>IFERROR(VLOOKUP($A10,[1]январь!$B:$F,4, ),0)</f>
        <v>1641.55</v>
      </c>
      <c r="E10" s="10">
        <f>IFERROR(VLOOKUP($A10,[1]январь!$B:$F,5, ),0)</f>
        <v>0</v>
      </c>
      <c r="F10" s="10">
        <f>IFERROR(VLOOKUP($A10,[1]февраль!$B:$F,4, ),0)</f>
        <v>1641.55</v>
      </c>
      <c r="G10" s="10">
        <f>IFERROR(VLOOKUP($A10,[1]февраль!$B:$F,5, ),0)</f>
        <v>0</v>
      </c>
      <c r="H10" s="10">
        <f>IFERROR(VLOOKUP($A10,[1]март!$B:$F,4, ),0)</f>
        <v>1641.55</v>
      </c>
      <c r="I10" s="10">
        <f>IFERROR(VLOOKUP($A10,[1]март!$B:$F,5, ),0)</f>
        <v>0</v>
      </c>
      <c r="J10" s="10">
        <f>IFERROR(VLOOKUP($A10,[1]апрель!$B:$F,4, ),0)</f>
        <v>1641.55</v>
      </c>
      <c r="K10" s="10">
        <f>IFERROR(VLOOKUP($A10,[1]апрель!$B:$F,5, ),0)</f>
        <v>0</v>
      </c>
      <c r="L10" s="10">
        <f>IFERROR(VLOOKUP($A10,[1]май!$B:$F,4, ),0)</f>
        <v>2209.27</v>
      </c>
      <c r="M10" s="10">
        <f>IFERROR(VLOOKUP($A10,[1]май!$B:$F,5, ),0)</f>
        <v>0</v>
      </c>
      <c r="N10" s="10">
        <f>IFERROR(VLOOKUP($A10,[1]июнь!$B:$F,4, ),0)</f>
        <v>2209.27</v>
      </c>
      <c r="O10" s="10">
        <f>IFERROR(VLOOKUP($A10,[1]июнь!$B:$F,5, ),0)</f>
        <v>0</v>
      </c>
      <c r="P10" s="10">
        <f>IFERROR(VLOOKUP($A10,[1]июль!$B:$F,4, ),0)</f>
        <v>2209.27</v>
      </c>
      <c r="Q10" s="10">
        <f>IFERROR(VLOOKUP($A10,[1]июль!$B:$F,5, ),0)</f>
        <v>0</v>
      </c>
      <c r="R10" s="10">
        <f>IFERROR(VLOOKUP($A10,[1]август!$B:$F,4, ),0)</f>
        <v>2209.27</v>
      </c>
      <c r="S10" s="10">
        <f>IFERROR(VLOOKUP($A10,[1]август!$B:$F,5, ),0)</f>
        <v>0</v>
      </c>
      <c r="T10" s="10">
        <f>IFERROR(VLOOKUP($A10,[1]сентябрь!$B:$F,4, ),0)</f>
        <v>2209.27</v>
      </c>
      <c r="U10" s="10">
        <f>IFERROR(VLOOKUP($A10,[1]сентябрь!$B:$F,5, ),0)</f>
        <v>0</v>
      </c>
      <c r="V10" s="10">
        <f>IFERROR(VLOOKUP($A10,[1]октябрь!$B:$F,4, ),0)</f>
        <v>2693.59</v>
      </c>
      <c r="W10" s="10">
        <f>IFERROR(VLOOKUP($A10,[1]октябрь!$B:$F,5, ),0)</f>
        <v>0</v>
      </c>
      <c r="X10" s="10">
        <f>IFERROR(VLOOKUP($A10,[1]ноябрь!$B:$F,4, ),0)</f>
        <v>2693.59</v>
      </c>
      <c r="Y10" s="10">
        <f>IFERROR(VLOOKUP($A10,[1]ноябрь!$B:$F,5, ),0)</f>
        <v>0</v>
      </c>
      <c r="Z10" s="10">
        <f>IFERROR(VLOOKUP($A10,[1]декабрь!$B:$F,4, ),0)</f>
        <v>2693.59</v>
      </c>
      <c r="AA10" s="10">
        <f>IFERROR(VLOOKUP($A10,[1]декабрь!$B:$F,5, ),0)</f>
        <v>0</v>
      </c>
      <c r="AB10" s="11">
        <f t="shared" si="0"/>
        <v>-116453.37000000002</v>
      </c>
    </row>
    <row r="11" spans="1:28" x14ac:dyDescent="0.25">
      <c r="A11" s="9" t="s">
        <v>27</v>
      </c>
      <c r="B11" s="10">
        <f>IFERROR(VLOOKUP($A11,[1]январь!$B:$F,2, ),0)</f>
        <v>0</v>
      </c>
      <c r="C11" s="10">
        <f>IFERROR(VLOOKUP($A11,[1]январь!$B:$F,3, ),0)</f>
        <v>3142.6</v>
      </c>
      <c r="D11" s="10">
        <f>IFERROR(VLOOKUP($A11,[1]январь!$B:$F,4, ),0)</f>
        <v>1641.55</v>
      </c>
      <c r="E11" s="10">
        <f>IFERROR(VLOOKUP($A11,[1]январь!$B:$F,5, ),0)</f>
        <v>0</v>
      </c>
      <c r="F11" s="10">
        <f>IFERROR(VLOOKUP($A11,[1]февраль!$B:$F,4, ),0)</f>
        <v>1641.55</v>
      </c>
      <c r="G11" s="10">
        <f>IFERROR(VLOOKUP($A11,[1]февраль!$B:$F,5, ),0)</f>
        <v>3000</v>
      </c>
      <c r="H11" s="10">
        <f>IFERROR(VLOOKUP($A11,[1]март!$B:$F,4, ),0)</f>
        <v>1641.55</v>
      </c>
      <c r="I11" s="10">
        <f>IFERROR(VLOOKUP($A11,[1]март!$B:$F,5, ),0)</f>
        <v>0</v>
      </c>
      <c r="J11" s="10">
        <f>IFERROR(VLOOKUP($A11,[1]апрель!$B:$F,4, ),0)</f>
        <v>1641.55</v>
      </c>
      <c r="K11" s="10">
        <f>IFERROR(VLOOKUP($A11,[1]апрель!$B:$F,5, ),0)</f>
        <v>0</v>
      </c>
      <c r="L11" s="10">
        <f>IFERROR(VLOOKUP($A11,[1]май!$B:$F,4, ),0)</f>
        <v>2209.27</v>
      </c>
      <c r="M11" s="10">
        <f>IFERROR(VLOOKUP($A11,[1]май!$B:$F,5, ),0)</f>
        <v>2632</v>
      </c>
      <c r="N11" s="10">
        <f>IFERROR(VLOOKUP($A11,[1]июнь!$B:$F,4, ),0)</f>
        <v>2209.27</v>
      </c>
      <c r="O11" s="10">
        <f>IFERROR(VLOOKUP($A11,[1]июнь!$B:$F,5, ),0)</f>
        <v>2500</v>
      </c>
      <c r="P11" s="10">
        <f>IFERROR(VLOOKUP($A11,[1]июль!$B:$F,4, ),0)</f>
        <v>2209.27</v>
      </c>
      <c r="Q11" s="10">
        <f>IFERROR(VLOOKUP($A11,[1]июль!$B:$F,5, ),0)</f>
        <v>0</v>
      </c>
      <c r="R11" s="10">
        <f>IFERROR(VLOOKUP($A11,[1]август!$B:$F,4, ),0)</f>
        <v>2209.27</v>
      </c>
      <c r="S11" s="10">
        <f>IFERROR(VLOOKUP($A11,[1]август!$B:$F,5, ),0)</f>
        <v>5000</v>
      </c>
      <c r="T11" s="10">
        <f>IFERROR(VLOOKUP($A11,[1]сентябрь!$B:$F,4, ),0)</f>
        <v>2209.27</v>
      </c>
      <c r="U11" s="10">
        <f>IFERROR(VLOOKUP($A11,[1]сентябрь!$B:$F,5, ),0)</f>
        <v>2500</v>
      </c>
      <c r="V11" s="10">
        <f>IFERROR(VLOOKUP($A11,[1]октябрь!$B:$F,4, ),0)</f>
        <v>2693.59</v>
      </c>
      <c r="W11" s="10">
        <f>IFERROR(VLOOKUP($A11,[1]октябрь!$B:$F,5, ),0)</f>
        <v>1531</v>
      </c>
      <c r="X11" s="10">
        <f>IFERROR(VLOOKUP($A11,[1]ноябрь!$B:$F,4, ),0)</f>
        <v>2693.59</v>
      </c>
      <c r="Y11" s="10">
        <f>IFERROR(VLOOKUP($A11,[1]ноябрь!$B:$F,5, ),0)</f>
        <v>2750</v>
      </c>
      <c r="Z11" s="10">
        <f>IFERROR(VLOOKUP($A11,[1]декабрь!$B:$F,4, ),0)</f>
        <v>2693.59</v>
      </c>
      <c r="AA11" s="10">
        <f>IFERROR(VLOOKUP($A11,[1]декабрь!$B:$F,5, ),0)</f>
        <v>2750</v>
      </c>
      <c r="AB11" s="11">
        <f t="shared" si="0"/>
        <v>112.27999999999565</v>
      </c>
    </row>
    <row r="12" spans="1:28" x14ac:dyDescent="0.25">
      <c r="A12" s="9" t="s">
        <v>28</v>
      </c>
      <c r="B12" s="10">
        <f>IFERROR(VLOOKUP($A12,[1]январь!$B:$F,2, ),0)</f>
        <v>0</v>
      </c>
      <c r="C12" s="10">
        <f>IFERROR(VLOOKUP($A12,[1]январь!$B:$F,3, ),0)</f>
        <v>1553.45</v>
      </c>
      <c r="D12" s="10">
        <f>IFERROR(VLOOKUP($A12,[1]январь!$B:$F,4, ),0)</f>
        <v>1723.5</v>
      </c>
      <c r="E12" s="10">
        <f>IFERROR(VLOOKUP($A12,[1]январь!$B:$F,5, ),0)</f>
        <v>3000</v>
      </c>
      <c r="F12" s="10">
        <f>IFERROR(VLOOKUP($A12,[1]февраль!$B:$F,4, ),0)</f>
        <v>1723.5</v>
      </c>
      <c r="G12" s="10">
        <f>IFERROR(VLOOKUP($A12,[1]февраль!$B:$F,5, ),0)</f>
        <v>0</v>
      </c>
      <c r="H12" s="10">
        <f>IFERROR(VLOOKUP($A12,[1]март!$B:$F,4, ),0)</f>
        <v>1723.5</v>
      </c>
      <c r="I12" s="10">
        <f>IFERROR(VLOOKUP($A12,[1]март!$B:$F,5, ),0)</f>
        <v>1000</v>
      </c>
      <c r="J12" s="10">
        <f>IFERROR(VLOOKUP($A12,[1]апрель!$B:$F,4, ),0)</f>
        <v>1723.5</v>
      </c>
      <c r="K12" s="10">
        <f>IFERROR(VLOOKUP($A12,[1]апрель!$B:$F,5, ),0)</f>
        <v>1765</v>
      </c>
      <c r="L12" s="10">
        <f>IFERROR(VLOOKUP($A12,[1]май!$B:$F,4, ),0)</f>
        <v>2322.58</v>
      </c>
      <c r="M12" s="10">
        <f>IFERROR(VLOOKUP($A12,[1]май!$B:$F,5, ),0)</f>
        <v>1898</v>
      </c>
      <c r="N12" s="10">
        <f>IFERROR(VLOOKUP($A12,[1]июнь!$B:$F,4, ),0)</f>
        <v>2322.58</v>
      </c>
      <c r="O12" s="10">
        <f>IFERROR(VLOOKUP($A12,[1]июнь!$B:$F,5, ),0)</f>
        <v>2500</v>
      </c>
      <c r="P12" s="10">
        <f>IFERROR(VLOOKUP($A12,[1]июль!$B:$F,4, ),0)</f>
        <v>2322.58</v>
      </c>
      <c r="Q12" s="10">
        <f>IFERROR(VLOOKUP($A12,[1]июль!$B:$F,5, ),0)</f>
        <v>0</v>
      </c>
      <c r="R12" s="10">
        <f>IFERROR(VLOOKUP($A12,[1]август!$B:$F,4, ),0)</f>
        <v>2322.58</v>
      </c>
      <c r="S12" s="10">
        <f>IFERROR(VLOOKUP($A12,[1]август!$B:$F,5, ),0)</f>
        <v>5000</v>
      </c>
      <c r="T12" s="10">
        <f>IFERROR(VLOOKUP($A12,[1]сентябрь!$B:$F,4, ),0)</f>
        <v>2322.58</v>
      </c>
      <c r="U12" s="10">
        <f>IFERROR(VLOOKUP($A12,[1]сентябрь!$B:$F,5, ),0)</f>
        <v>2500</v>
      </c>
      <c r="V12" s="10">
        <f>IFERROR(VLOOKUP($A12,[1]октябрь!$B:$F,4, ),0)</f>
        <v>2693.59</v>
      </c>
      <c r="W12" s="10">
        <f>IFERROR(VLOOKUP($A12,[1]октябрь!$B:$F,5, ),0)</f>
        <v>1984</v>
      </c>
      <c r="X12" s="10">
        <f>IFERROR(VLOOKUP($A12,[1]ноябрь!$B:$F,4, ),0)</f>
        <v>2693.59</v>
      </c>
      <c r="Y12" s="10">
        <f>IFERROR(VLOOKUP($A12,[1]ноябрь!$B:$F,5, ),0)</f>
        <v>2750</v>
      </c>
      <c r="Z12" s="10">
        <f>IFERROR(VLOOKUP($A12,[1]декабрь!$B:$F,4, ),0)</f>
        <v>2693.59</v>
      </c>
      <c r="AA12" s="10">
        <f>IFERROR(VLOOKUP($A12,[1]декабрь!$B:$F,5, ),0)</f>
        <v>2750</v>
      </c>
      <c r="AB12" s="11">
        <f t="shared" si="0"/>
        <v>112.78000000000065</v>
      </c>
    </row>
    <row r="13" spans="1:28" x14ac:dyDescent="0.25">
      <c r="A13" s="9" t="s">
        <v>29</v>
      </c>
      <c r="B13" s="10">
        <f>IFERROR(VLOOKUP($A13,[1]январь!$B:$F,2, ),0)</f>
        <v>0</v>
      </c>
      <c r="C13" s="10">
        <f>IFERROR(VLOOKUP($A13,[1]январь!$B:$F,3, ),0)</f>
        <v>69.95</v>
      </c>
      <c r="D13" s="10">
        <f>IFERROR(VLOOKUP($A13,[1]январь!$B:$F,4, ),0)</f>
        <v>1641.55</v>
      </c>
      <c r="E13" s="10">
        <f>IFERROR(VLOOKUP($A13,[1]январь!$B:$F,5, ),0)</f>
        <v>0</v>
      </c>
      <c r="F13" s="10">
        <f>IFERROR(VLOOKUP($A13,[1]февраль!$B:$F,4, ),0)</f>
        <v>1641.55</v>
      </c>
      <c r="G13" s="10">
        <f>IFERROR(VLOOKUP($A13,[1]февраль!$B:$F,5, ),0)</f>
        <v>5500</v>
      </c>
      <c r="H13" s="10">
        <f>IFERROR(VLOOKUP($A13,[1]март!$B:$F,4, ),0)</f>
        <v>1641.55</v>
      </c>
      <c r="I13" s="10">
        <f>IFERROR(VLOOKUP($A13,[1]март!$B:$F,5, ),0)</f>
        <v>0</v>
      </c>
      <c r="J13" s="10">
        <f>IFERROR(VLOOKUP($A13,[1]апрель!$B:$F,4, ),0)</f>
        <v>1641.55</v>
      </c>
      <c r="K13" s="10">
        <f>IFERROR(VLOOKUP($A13,[1]апрель!$B:$F,5, ),0)</f>
        <v>0</v>
      </c>
      <c r="L13" s="10">
        <f>IFERROR(VLOOKUP($A13,[1]май!$B:$F,4, ),0)</f>
        <v>2209.27</v>
      </c>
      <c r="M13" s="10">
        <f>IFERROR(VLOOKUP($A13,[1]май!$B:$F,5, ),0)</f>
        <v>10000</v>
      </c>
      <c r="N13" s="10">
        <f>IFERROR(VLOOKUP($A13,[1]июнь!$B:$F,4, ),0)</f>
        <v>2209.27</v>
      </c>
      <c r="O13" s="10">
        <f>IFERROR(VLOOKUP($A13,[1]июнь!$B:$F,5, ),0)</f>
        <v>0</v>
      </c>
      <c r="P13" s="10">
        <f>IFERROR(VLOOKUP($A13,[1]июль!$B:$F,4, ),0)</f>
        <v>2209.27</v>
      </c>
      <c r="Q13" s="10">
        <f>IFERROR(VLOOKUP($A13,[1]июль!$B:$F,5, ),0)</f>
        <v>0</v>
      </c>
      <c r="R13" s="10">
        <f>IFERROR(VLOOKUP($A13,[1]август!$B:$F,4, ),0)</f>
        <v>2209.27</v>
      </c>
      <c r="S13" s="10">
        <f>IFERROR(VLOOKUP($A13,[1]август!$B:$F,5, ),0)</f>
        <v>0</v>
      </c>
      <c r="T13" s="10">
        <f>IFERROR(VLOOKUP($A13,[1]сентябрь!$B:$F,4, ),0)</f>
        <v>2209.27</v>
      </c>
      <c r="U13" s="10">
        <f>IFERROR(VLOOKUP($A13,[1]сентябрь!$B:$F,5, ),0)</f>
        <v>0</v>
      </c>
      <c r="V13" s="10">
        <f>IFERROR(VLOOKUP($A13,[1]октябрь!$B:$F,4, ),0)</f>
        <v>2693.59</v>
      </c>
      <c r="W13" s="10">
        <f>IFERROR(VLOOKUP($A13,[1]октябрь!$B:$F,5, ),0)</f>
        <v>0</v>
      </c>
      <c r="X13" s="10">
        <f>IFERROR(VLOOKUP($A13,[1]ноябрь!$B:$F,4, ),0)</f>
        <v>2693.59</v>
      </c>
      <c r="Y13" s="10">
        <f>IFERROR(VLOOKUP($A13,[1]ноябрь!$B:$F,5, ),0)</f>
        <v>15000</v>
      </c>
      <c r="Z13" s="10">
        <f>IFERROR(VLOOKUP($A13,[1]декабрь!$B:$F,4, ),0)</f>
        <v>2693.59</v>
      </c>
      <c r="AA13" s="10">
        <f>IFERROR(VLOOKUP($A13,[1]декабрь!$B:$F,5, ),0)</f>
        <v>0</v>
      </c>
      <c r="AB13" s="11">
        <f t="shared" si="0"/>
        <v>4876.6299999999983</v>
      </c>
    </row>
    <row r="14" spans="1:28" x14ac:dyDescent="0.25">
      <c r="A14" s="9" t="s">
        <v>30</v>
      </c>
      <c r="B14" s="10">
        <f>IFERROR(VLOOKUP($A14,[1]январь!$B:$F,2, ),0)</f>
        <v>0</v>
      </c>
      <c r="C14" s="10">
        <f>IFERROR(VLOOKUP($A14,[1]январь!$B:$F,3, ),0)</f>
        <v>1259.95</v>
      </c>
      <c r="D14" s="10">
        <f>IFERROR(VLOOKUP($A14,[1]январь!$B:$F,4, ),0)</f>
        <v>1641.55</v>
      </c>
      <c r="E14" s="10">
        <f>IFERROR(VLOOKUP($A14,[1]январь!$B:$F,5, ),0)</f>
        <v>0</v>
      </c>
      <c r="F14" s="10">
        <f>IFERROR(VLOOKUP($A14,[1]февраль!$B:$F,4, ),0)</f>
        <v>1641.55</v>
      </c>
      <c r="G14" s="10">
        <f>IFERROR(VLOOKUP($A14,[1]февраль!$B:$F,5, ),0)</f>
        <v>2023.15</v>
      </c>
      <c r="H14" s="10">
        <f>IFERROR(VLOOKUP($A14,[1]март!$B:$F,4, ),0)</f>
        <v>1641.55</v>
      </c>
      <c r="I14" s="10">
        <f>IFERROR(VLOOKUP($A14,[1]март!$B:$F,5, ),0)</f>
        <v>0</v>
      </c>
      <c r="J14" s="10">
        <f>IFERROR(VLOOKUP($A14,[1]апрель!$B:$F,4, ),0)</f>
        <v>1641.55</v>
      </c>
      <c r="K14" s="10">
        <f>IFERROR(VLOOKUP($A14,[1]апрель!$B:$F,5, ),0)</f>
        <v>0</v>
      </c>
      <c r="L14" s="10">
        <f>IFERROR(VLOOKUP($A14,[1]май!$B:$F,4, ),0)</f>
        <v>2209.27</v>
      </c>
      <c r="M14" s="10">
        <f>IFERROR(VLOOKUP($A14,[1]май!$B:$F,5, ),0)</f>
        <v>5000</v>
      </c>
      <c r="N14" s="10">
        <f>IFERROR(VLOOKUP($A14,[1]июнь!$B:$F,4, ),0)</f>
        <v>2209.27</v>
      </c>
      <c r="O14" s="10">
        <f>IFERROR(VLOOKUP($A14,[1]июнь!$B:$F,5, ),0)</f>
        <v>0</v>
      </c>
      <c r="P14" s="10">
        <f>IFERROR(VLOOKUP($A14,[1]июль!$B:$F,4, ),0)</f>
        <v>2209.27</v>
      </c>
      <c r="Q14" s="10">
        <f>IFERROR(VLOOKUP($A14,[1]июль!$B:$F,5, ),0)</f>
        <v>5000</v>
      </c>
      <c r="R14" s="10">
        <f>IFERROR(VLOOKUP($A14,[1]август!$B:$F,4, ),0)</f>
        <v>2209.27</v>
      </c>
      <c r="S14" s="10">
        <f>IFERROR(VLOOKUP($A14,[1]август!$B:$F,5, ),0)</f>
        <v>5000</v>
      </c>
      <c r="T14" s="10">
        <f>IFERROR(VLOOKUP($A14,[1]сентябрь!$B:$F,4, ),0)</f>
        <v>2209.27</v>
      </c>
      <c r="U14" s="10">
        <f>IFERROR(VLOOKUP($A14,[1]сентябрь!$B:$F,5, ),0)</f>
        <v>10000</v>
      </c>
      <c r="V14" s="10">
        <f>IFERROR(VLOOKUP($A14,[1]октябрь!$B:$F,4, ),0)</f>
        <v>2693.59</v>
      </c>
      <c r="W14" s="10">
        <f>IFERROR(VLOOKUP($A14,[1]октябрь!$B:$F,5, ),0)</f>
        <v>0</v>
      </c>
      <c r="X14" s="10">
        <f>IFERROR(VLOOKUP($A14,[1]ноябрь!$B:$F,4, ),0)</f>
        <v>2693.59</v>
      </c>
      <c r="Y14" s="10">
        <f>IFERROR(VLOOKUP($A14,[1]ноябрь!$B:$F,5, ),0)</f>
        <v>0</v>
      </c>
      <c r="Z14" s="10">
        <f>IFERROR(VLOOKUP($A14,[1]декабрь!$B:$F,4, ),0)</f>
        <v>2693.59</v>
      </c>
      <c r="AA14" s="10">
        <f>IFERROR(VLOOKUP($A14,[1]декабрь!$B:$F,5, ),0)</f>
        <v>0</v>
      </c>
      <c r="AB14" s="11">
        <f t="shared" si="0"/>
        <v>2589.7799999999952</v>
      </c>
    </row>
    <row r="15" spans="1:28" x14ac:dyDescent="0.25">
      <c r="A15" s="9" t="s">
        <v>31</v>
      </c>
      <c r="B15" s="10">
        <f>IFERROR(VLOOKUP($A15,[1]январь!$B:$F,2, ),0)</f>
        <v>6418.65</v>
      </c>
      <c r="C15" s="10">
        <f>IFERROR(VLOOKUP($A15,[1]январь!$B:$F,3, ),0)</f>
        <v>0</v>
      </c>
      <c r="D15" s="10">
        <f>IFERROR(VLOOKUP($A15,[1]январь!$B:$F,4, ),0)</f>
        <v>1641.55</v>
      </c>
      <c r="E15" s="10">
        <f>IFERROR(VLOOKUP($A15,[1]январь!$B:$F,5, ),0)</f>
        <v>0</v>
      </c>
      <c r="F15" s="10">
        <f>IFERROR(VLOOKUP($A15,[1]февраль!$B:$F,4, ),0)</f>
        <v>1641.55</v>
      </c>
      <c r="G15" s="10">
        <f>IFERROR(VLOOKUP($A15,[1]февраль!$B:$F,5, ),0)</f>
        <v>0</v>
      </c>
      <c r="H15" s="10">
        <f>IFERROR(VLOOKUP($A15,[1]март!$B:$F,4, ),0)</f>
        <v>1641.55</v>
      </c>
      <c r="I15" s="10">
        <f>IFERROR(VLOOKUP($A15,[1]март!$B:$F,5, ),0)</f>
        <v>0</v>
      </c>
      <c r="J15" s="10">
        <f>IFERROR(VLOOKUP($A15,[1]апрель!$B:$F,4, ),0)</f>
        <v>1641.55</v>
      </c>
      <c r="K15" s="10">
        <f>IFERROR(VLOOKUP($A15,[1]апрель!$B:$F,5, ),0)</f>
        <v>0</v>
      </c>
      <c r="L15" s="10">
        <f>IFERROR(VLOOKUP($A15,[1]май!$B:$F,4, ),0)</f>
        <v>2209.27</v>
      </c>
      <c r="M15" s="10">
        <f>IFERROR(VLOOKUP($A15,[1]май!$B:$F,5, ),0)</f>
        <v>0</v>
      </c>
      <c r="N15" s="10">
        <f>IFERROR(VLOOKUP($A15,[1]июнь!$B:$F,4, ),0)</f>
        <v>2209.27</v>
      </c>
      <c r="O15" s="10">
        <f>IFERROR(VLOOKUP($A15,[1]июнь!$B:$F,5, ),0)</f>
        <v>0</v>
      </c>
      <c r="P15" s="10">
        <f>IFERROR(VLOOKUP($A15,[1]июль!$B:$F,4, ),0)</f>
        <v>2209.27</v>
      </c>
      <c r="Q15" s="10">
        <f>IFERROR(VLOOKUP($A15,[1]июль!$B:$F,5, ),0)</f>
        <v>0</v>
      </c>
      <c r="R15" s="10">
        <f>IFERROR(VLOOKUP($A15,[1]август!$B:$F,4, ),0)</f>
        <v>2209.27</v>
      </c>
      <c r="S15" s="10">
        <f>IFERROR(VLOOKUP($A15,[1]август!$B:$F,5, ),0)</f>
        <v>0</v>
      </c>
      <c r="T15" s="10">
        <f>IFERROR(VLOOKUP($A15,[1]сентябрь!$B:$F,4, ),0)</f>
        <v>2209.27</v>
      </c>
      <c r="U15" s="10">
        <f>IFERROR(VLOOKUP($A15,[1]сентябрь!$B:$F,5, ),0)</f>
        <v>0</v>
      </c>
      <c r="V15" s="10">
        <f>IFERROR(VLOOKUP($A15,[1]октябрь!$B:$F,4, ),0)</f>
        <v>2693.59</v>
      </c>
      <c r="W15" s="10">
        <f>IFERROR(VLOOKUP($A15,[1]октябрь!$B:$F,5, ),0)</f>
        <v>5000</v>
      </c>
      <c r="X15" s="10">
        <f>IFERROR(VLOOKUP($A15,[1]ноябрь!$B:$F,4, ),0)</f>
        <v>2693.59</v>
      </c>
      <c r="Y15" s="10">
        <f>IFERROR(VLOOKUP($A15,[1]ноябрь!$B:$F,5, ),0)</f>
        <v>0</v>
      </c>
      <c r="Z15" s="10">
        <f>IFERROR(VLOOKUP($A15,[1]декабрь!$B:$F,4, ),0)</f>
        <v>2693.59</v>
      </c>
      <c r="AA15" s="10">
        <f>IFERROR(VLOOKUP($A15,[1]декабрь!$B:$F,5, ),0)</f>
        <v>0</v>
      </c>
      <c r="AB15" s="11">
        <f t="shared" si="0"/>
        <v>-27111.969999999998</v>
      </c>
    </row>
    <row r="16" spans="1:28" x14ac:dyDescent="0.25">
      <c r="A16" s="9" t="s">
        <v>32</v>
      </c>
      <c r="B16" s="10">
        <f>IFERROR(VLOOKUP($A16,[1]январь!$B:$F,2, ),0)</f>
        <v>0</v>
      </c>
      <c r="C16" s="10">
        <f>IFERROR(VLOOKUP($A16,[1]январь!$B:$F,3, ),0)</f>
        <v>476.4</v>
      </c>
      <c r="D16" s="10">
        <f>IFERROR(VLOOKUP($A16,[1]январь!$B:$F,4, ),0)</f>
        <v>1641.55</v>
      </c>
      <c r="E16" s="10">
        <f>IFERROR(VLOOKUP($A16,[1]январь!$B:$F,5, ),0)</f>
        <v>0</v>
      </c>
      <c r="F16" s="10">
        <f>IFERROR(VLOOKUP($A16,[1]февраль!$B:$F,4, ),0)</f>
        <v>1641.55</v>
      </c>
      <c r="G16" s="10">
        <f>IFERROR(VLOOKUP($A16,[1]февраль!$B:$F,5, ),0)</f>
        <v>0</v>
      </c>
      <c r="H16" s="10">
        <f>IFERROR(VLOOKUP($A16,[1]март!$B:$F,4, ),0)</f>
        <v>1641.55</v>
      </c>
      <c r="I16" s="10">
        <f>IFERROR(VLOOKUP($A16,[1]март!$B:$F,5, ),0)</f>
        <v>6900</v>
      </c>
      <c r="J16" s="10">
        <f>IFERROR(VLOOKUP($A16,[1]апрель!$B:$F,4, ),0)</f>
        <v>1641.55</v>
      </c>
      <c r="K16" s="10">
        <f>IFERROR(VLOOKUP($A16,[1]апрель!$B:$F,5, ),0)</f>
        <v>0</v>
      </c>
      <c r="L16" s="10">
        <f>IFERROR(VLOOKUP($A16,[1]май!$B:$F,4, ),0)</f>
        <v>2209.27</v>
      </c>
      <c r="M16" s="10">
        <f>IFERROR(VLOOKUP($A16,[1]май!$B:$F,5, ),0)</f>
        <v>0</v>
      </c>
      <c r="N16" s="10">
        <f>IFERROR(VLOOKUP($A16,[1]июнь!$B:$F,4, ),0)</f>
        <v>2209.27</v>
      </c>
      <c r="O16" s="10">
        <f>IFERROR(VLOOKUP($A16,[1]июнь!$B:$F,5, ),0)</f>
        <v>0</v>
      </c>
      <c r="P16" s="10">
        <f>IFERROR(VLOOKUP($A16,[1]июль!$B:$F,4, ),0)</f>
        <v>2209.27</v>
      </c>
      <c r="Q16" s="10">
        <f>IFERROR(VLOOKUP($A16,[1]июль!$B:$F,5, ),0)</f>
        <v>0</v>
      </c>
      <c r="R16" s="10">
        <f>IFERROR(VLOOKUP($A16,[1]август!$B:$F,4, ),0)</f>
        <v>2209.27</v>
      </c>
      <c r="S16" s="10">
        <f>IFERROR(VLOOKUP($A16,[1]август!$B:$F,5, ),0)</f>
        <v>0</v>
      </c>
      <c r="T16" s="10">
        <f>IFERROR(VLOOKUP($A16,[1]сентябрь!$B:$F,4, ),0)</f>
        <v>2209.27</v>
      </c>
      <c r="U16" s="10">
        <f>IFERROR(VLOOKUP($A16,[1]сентябрь!$B:$F,5, ),0)</f>
        <v>15000</v>
      </c>
      <c r="V16" s="10">
        <f>IFERROR(VLOOKUP($A16,[1]октябрь!$B:$F,4, ),0)</f>
        <v>2693.59</v>
      </c>
      <c r="W16" s="10">
        <f>IFERROR(VLOOKUP($A16,[1]октябрь!$B:$F,5, ),0)</f>
        <v>0</v>
      </c>
      <c r="X16" s="10">
        <f>IFERROR(VLOOKUP($A16,[1]ноябрь!$B:$F,4, ),0)</f>
        <v>2693.59</v>
      </c>
      <c r="Y16" s="10">
        <f>IFERROR(VLOOKUP($A16,[1]ноябрь!$B:$F,5, ),0)</f>
        <v>0</v>
      </c>
      <c r="Z16" s="10">
        <f>IFERROR(VLOOKUP($A16,[1]декабрь!$B:$F,4, ),0)</f>
        <v>2693.59</v>
      </c>
      <c r="AA16" s="10">
        <f>IFERROR(VLOOKUP($A16,[1]декабрь!$B:$F,5, ),0)</f>
        <v>0</v>
      </c>
      <c r="AB16" s="11">
        <f t="shared" si="0"/>
        <v>-3316.9200000000005</v>
      </c>
    </row>
    <row r="17" spans="1:28" x14ac:dyDescent="0.25">
      <c r="A17" s="9" t="s">
        <v>33</v>
      </c>
      <c r="B17" s="10">
        <f>IFERROR(VLOOKUP($A17,[1]январь!$B:$F,2, ),0)</f>
        <v>701.55</v>
      </c>
      <c r="C17" s="10">
        <f>IFERROR(VLOOKUP($A17,[1]январь!$B:$F,3, ),0)</f>
        <v>0</v>
      </c>
      <c r="D17" s="10">
        <f>IFERROR(VLOOKUP($A17,[1]январь!$B:$F,4, ),0)</f>
        <v>1641.55</v>
      </c>
      <c r="E17" s="10">
        <f>IFERROR(VLOOKUP($A17,[1]январь!$B:$F,5, ),0)</f>
        <v>0</v>
      </c>
      <c r="F17" s="10">
        <f>IFERROR(VLOOKUP($A17,[1]февраль!$B:$F,4, ),0)</f>
        <v>1641.55</v>
      </c>
      <c r="G17" s="10">
        <f>IFERROR(VLOOKUP($A17,[1]февраль!$B:$F,5, ),0)</f>
        <v>5000</v>
      </c>
      <c r="H17" s="10">
        <f>IFERROR(VLOOKUP($A17,[1]март!$B:$F,4, ),0)</f>
        <v>1641.55</v>
      </c>
      <c r="I17" s="10">
        <f>IFERROR(VLOOKUP($A17,[1]март!$B:$F,5, ),0)</f>
        <v>0</v>
      </c>
      <c r="J17" s="10">
        <f>IFERROR(VLOOKUP($A17,[1]апрель!$B:$F,4, ),0)</f>
        <v>1641.55</v>
      </c>
      <c r="K17" s="10">
        <f>IFERROR(VLOOKUP($A17,[1]апрель!$B:$F,5, ),0)</f>
        <v>0</v>
      </c>
      <c r="L17" s="10">
        <f>IFERROR(VLOOKUP($A17,[1]май!$B:$F,4, ),0)</f>
        <v>2209.27</v>
      </c>
      <c r="M17" s="10">
        <f>IFERROR(VLOOKUP($A17,[1]май!$B:$F,5, ),0)</f>
        <v>0</v>
      </c>
      <c r="N17" s="10">
        <f>IFERROR(VLOOKUP($A17,[1]июнь!$B:$F,4, ),0)</f>
        <v>2209.27</v>
      </c>
      <c r="O17" s="10">
        <f>IFERROR(VLOOKUP($A17,[1]июнь!$B:$F,5, ),0)</f>
        <v>6686.29</v>
      </c>
      <c r="P17" s="10">
        <f>IFERROR(VLOOKUP($A17,[1]июль!$B:$F,4, ),0)</f>
        <v>2209.27</v>
      </c>
      <c r="Q17" s="10">
        <f>IFERROR(VLOOKUP($A17,[1]июль!$B:$F,5, ),0)</f>
        <v>0</v>
      </c>
      <c r="R17" s="10">
        <f>IFERROR(VLOOKUP($A17,[1]август!$B:$F,4, ),0)</f>
        <v>2209.27</v>
      </c>
      <c r="S17" s="10">
        <f>IFERROR(VLOOKUP($A17,[1]август!$B:$F,5, ),0)</f>
        <v>4418.54</v>
      </c>
      <c r="T17" s="10">
        <f>IFERROR(VLOOKUP($A17,[1]сентябрь!$B:$F,4, ),0)</f>
        <v>2209.27</v>
      </c>
      <c r="U17" s="10">
        <f>IFERROR(VLOOKUP($A17,[1]сентябрь!$B:$F,5, ),0)</f>
        <v>0</v>
      </c>
      <c r="V17" s="10">
        <f>IFERROR(VLOOKUP($A17,[1]октябрь!$B:$F,4, ),0)</f>
        <v>2693.59</v>
      </c>
      <c r="W17" s="10">
        <f>IFERROR(VLOOKUP($A17,[1]октябрь!$B:$F,5, ),0)</f>
        <v>8197.08</v>
      </c>
      <c r="X17" s="10">
        <f>IFERROR(VLOOKUP($A17,[1]ноябрь!$B:$F,4, ),0)</f>
        <v>2693.59</v>
      </c>
      <c r="Y17" s="10">
        <f>IFERROR(VLOOKUP($A17,[1]ноябрь!$B:$F,5, ),0)</f>
        <v>0</v>
      </c>
      <c r="Z17" s="10">
        <f>IFERROR(VLOOKUP($A17,[1]декабрь!$B:$F,4, ),0)</f>
        <v>2693.59</v>
      </c>
      <c r="AA17" s="10">
        <f>IFERROR(VLOOKUP($A17,[1]декабрь!$B:$F,5, ),0)</f>
        <v>0</v>
      </c>
      <c r="AB17" s="11">
        <f t="shared" si="0"/>
        <v>-2092.9600000000019</v>
      </c>
    </row>
    <row r="18" spans="1:28" x14ac:dyDescent="0.25">
      <c r="A18" s="9" t="s">
        <v>34</v>
      </c>
      <c r="B18" s="10">
        <f>IFERROR(VLOOKUP($A18,[1]январь!$B:$F,2, ),0)</f>
        <v>0</v>
      </c>
      <c r="C18" s="10">
        <f>IFERROR(VLOOKUP($A18,[1]январь!$B:$F,3, ),0)</f>
        <v>9678.9500000000007</v>
      </c>
      <c r="D18" s="10">
        <f>IFERROR(VLOOKUP($A18,[1]январь!$B:$F,4, ),0)</f>
        <v>1641.55</v>
      </c>
      <c r="E18" s="10">
        <f>IFERROR(VLOOKUP($A18,[1]январь!$B:$F,5, ),0)</f>
        <v>0</v>
      </c>
      <c r="F18" s="10">
        <f>IFERROR(VLOOKUP($A18,[1]февраль!$B:$F,4, ),0)</f>
        <v>1641.55</v>
      </c>
      <c r="G18" s="10">
        <f>IFERROR(VLOOKUP($A18,[1]февраль!$B:$F,5, ),0)</f>
        <v>0</v>
      </c>
      <c r="H18" s="10">
        <f>IFERROR(VLOOKUP($A18,[1]март!$B:$F,4, ),0)</f>
        <v>1641.55</v>
      </c>
      <c r="I18" s="10">
        <f>IFERROR(VLOOKUP($A18,[1]март!$B:$F,5, ),0)</f>
        <v>0</v>
      </c>
      <c r="J18" s="10">
        <f>IFERROR(VLOOKUP($A18,[1]апрель!$B:$F,4, ),0)</f>
        <v>1641.55</v>
      </c>
      <c r="K18" s="10">
        <f>IFERROR(VLOOKUP($A18,[1]апрель!$B:$F,5, ),0)</f>
        <v>0</v>
      </c>
      <c r="L18" s="10">
        <f>IFERROR(VLOOKUP($A18,[1]май!$B:$F,4, ),0)</f>
        <v>2209.27</v>
      </c>
      <c r="M18" s="10">
        <f>IFERROR(VLOOKUP($A18,[1]май!$B:$F,5, ),0)</f>
        <v>0</v>
      </c>
      <c r="N18" s="10">
        <f>IFERROR(VLOOKUP($A18,[1]июнь!$B:$F,4, ),0)</f>
        <v>2209.27</v>
      </c>
      <c r="O18" s="10">
        <f>IFERROR(VLOOKUP($A18,[1]июнь!$B:$F,5, ),0)</f>
        <v>4455</v>
      </c>
      <c r="P18" s="10">
        <f>IFERROR(VLOOKUP($A18,[1]июль!$B:$F,4, ),0)</f>
        <v>2209.27</v>
      </c>
      <c r="Q18" s="10">
        <f>IFERROR(VLOOKUP($A18,[1]июль!$B:$F,5, ),0)</f>
        <v>990</v>
      </c>
      <c r="R18" s="10">
        <f>IFERROR(VLOOKUP($A18,[1]август!$B:$F,4, ),0)</f>
        <v>2209.27</v>
      </c>
      <c r="S18" s="10">
        <f>IFERROR(VLOOKUP($A18,[1]август!$B:$F,5, ),0)</f>
        <v>2790</v>
      </c>
      <c r="T18" s="10">
        <f>IFERROR(VLOOKUP($A18,[1]сентябрь!$B:$F,4, ),0)</f>
        <v>2209.27</v>
      </c>
      <c r="U18" s="10">
        <f>IFERROR(VLOOKUP($A18,[1]сентябрь!$B:$F,5, ),0)</f>
        <v>6682.5</v>
      </c>
      <c r="V18" s="10">
        <f>IFERROR(VLOOKUP($A18,[1]октябрь!$B:$F,4, ),0)</f>
        <v>2693.59</v>
      </c>
      <c r="W18" s="10">
        <f>IFERROR(VLOOKUP($A18,[1]октябрь!$B:$F,5, ),0)</f>
        <v>0</v>
      </c>
      <c r="X18" s="10">
        <f>IFERROR(VLOOKUP($A18,[1]ноябрь!$B:$F,4, ),0)</f>
        <v>2693.59</v>
      </c>
      <c r="Y18" s="10">
        <f>IFERROR(VLOOKUP($A18,[1]ноябрь!$B:$F,5, ),0)</f>
        <v>2970</v>
      </c>
      <c r="Z18" s="10">
        <f>IFERROR(VLOOKUP($A18,[1]декабрь!$B:$F,4, ),0)</f>
        <v>2693.59</v>
      </c>
      <c r="AA18" s="10">
        <f>IFERROR(VLOOKUP($A18,[1]декабрь!$B:$F,5, ),0)</f>
        <v>0</v>
      </c>
      <c r="AB18" s="11">
        <f t="shared" si="0"/>
        <v>1873.1299999999976</v>
      </c>
    </row>
    <row r="19" spans="1:28" x14ac:dyDescent="0.25">
      <c r="A19" s="9" t="s">
        <v>35</v>
      </c>
      <c r="B19" s="10">
        <f>IFERROR(VLOOKUP($A19,[1]январь!$B:$F,2, ),0)</f>
        <v>1569.3</v>
      </c>
      <c r="C19" s="10">
        <f>IFERROR(VLOOKUP($A19,[1]январь!$B:$F,3, ),0)</f>
        <v>0</v>
      </c>
      <c r="D19" s="10">
        <f>IFERROR(VLOOKUP($A19,[1]январь!$B:$F,4, ),0)</f>
        <v>1641.55</v>
      </c>
      <c r="E19" s="10">
        <f>IFERROR(VLOOKUP($A19,[1]январь!$B:$F,5, ),0)</f>
        <v>1683</v>
      </c>
      <c r="F19" s="10">
        <f>IFERROR(VLOOKUP($A19,[1]февраль!$B:$F,4, ),0)</f>
        <v>1641.55</v>
      </c>
      <c r="G19" s="10">
        <f>IFERROR(VLOOKUP($A19,[1]февраль!$B:$F,5, ),0)</f>
        <v>4950</v>
      </c>
      <c r="H19" s="10">
        <f>IFERROR(VLOOKUP($A19,[1]март!$B:$F,4, ),0)</f>
        <v>1641.55</v>
      </c>
      <c r="I19" s="10">
        <f>IFERROR(VLOOKUP($A19,[1]март!$B:$F,5, ),0)</f>
        <v>0</v>
      </c>
      <c r="J19" s="10">
        <f>IFERROR(VLOOKUP($A19,[1]апрель!$B:$F,4, ),0)</f>
        <v>1641.55</v>
      </c>
      <c r="K19" s="10">
        <f>IFERROR(VLOOKUP($A19,[1]апрель!$B:$F,5, ),0)</f>
        <v>0</v>
      </c>
      <c r="L19" s="10">
        <f>IFERROR(VLOOKUP($A19,[1]май!$B:$F,4, ),0)</f>
        <v>2209.27</v>
      </c>
      <c r="M19" s="10">
        <f>IFERROR(VLOOKUP($A19,[1]май!$B:$F,5, ),0)</f>
        <v>1980</v>
      </c>
      <c r="N19" s="10">
        <f>IFERROR(VLOOKUP($A19,[1]июнь!$B:$F,4, ),0)</f>
        <v>2209.27</v>
      </c>
      <c r="O19" s="10">
        <f>IFERROR(VLOOKUP($A19,[1]июнь!$B:$F,5, ),0)</f>
        <v>0</v>
      </c>
      <c r="P19" s="10">
        <f>IFERROR(VLOOKUP($A19,[1]июль!$B:$F,4, ),0)</f>
        <v>2209.27</v>
      </c>
      <c r="Q19" s="10">
        <f>IFERROR(VLOOKUP($A19,[1]июль!$B:$F,5, ),0)</f>
        <v>4950</v>
      </c>
      <c r="R19" s="10">
        <f>IFERROR(VLOOKUP($A19,[1]август!$B:$F,4, ),0)</f>
        <v>2209.27</v>
      </c>
      <c r="S19" s="10">
        <f>IFERROR(VLOOKUP($A19,[1]август!$B:$F,5, ),0)</f>
        <v>4950</v>
      </c>
      <c r="T19" s="10">
        <f>IFERROR(VLOOKUP($A19,[1]сентябрь!$B:$F,4, ),0)</f>
        <v>2209.27</v>
      </c>
      <c r="U19" s="10">
        <f>IFERROR(VLOOKUP($A19,[1]сентябрь!$B:$F,5, ),0)</f>
        <v>0</v>
      </c>
      <c r="V19" s="10">
        <f>IFERROR(VLOOKUP($A19,[1]октябрь!$B:$F,4, ),0)</f>
        <v>2693.59</v>
      </c>
      <c r="W19" s="10">
        <f>IFERROR(VLOOKUP($A19,[1]октябрь!$B:$F,5, ),0)</f>
        <v>1485</v>
      </c>
      <c r="X19" s="10">
        <f>IFERROR(VLOOKUP($A19,[1]ноябрь!$B:$F,4, ),0)</f>
        <v>2693.59</v>
      </c>
      <c r="Y19" s="10">
        <f>IFERROR(VLOOKUP($A19,[1]ноябрь!$B:$F,5, ),0)</f>
        <v>7920</v>
      </c>
      <c r="Z19" s="10">
        <f>IFERROR(VLOOKUP($A19,[1]декабрь!$B:$F,4, ),0)</f>
        <v>2693.59</v>
      </c>
      <c r="AA19" s="10">
        <f>IFERROR(VLOOKUP($A19,[1]декабрь!$B:$F,5, ),0)</f>
        <v>0</v>
      </c>
      <c r="AB19" s="11">
        <f t="shared" si="0"/>
        <v>655.37999999999761</v>
      </c>
    </row>
    <row r="20" spans="1:28" x14ac:dyDescent="0.25">
      <c r="A20" s="9" t="s">
        <v>36</v>
      </c>
      <c r="B20" s="10">
        <f>IFERROR(VLOOKUP($A20,[1]январь!$B:$F,2, ),0)</f>
        <v>1400.05</v>
      </c>
      <c r="C20" s="10">
        <f>IFERROR(VLOOKUP($A20,[1]январь!$B:$F,3, ),0)</f>
        <v>0</v>
      </c>
      <c r="D20" s="10">
        <f>IFERROR(VLOOKUP($A20,[1]январь!$B:$F,4, ),0)</f>
        <v>1641.55</v>
      </c>
      <c r="E20" s="10">
        <f>IFERROR(VLOOKUP($A20,[1]январь!$B:$F,5, ),0)</f>
        <v>1584</v>
      </c>
      <c r="F20" s="10">
        <f>IFERROR(VLOOKUP($A20,[1]февраль!$B:$F,4, ),0)</f>
        <v>1641.55</v>
      </c>
      <c r="G20" s="10">
        <f>IFERROR(VLOOKUP($A20,[1]февраль!$B:$F,5, ),0)</f>
        <v>4950</v>
      </c>
      <c r="H20" s="10">
        <f>IFERROR(VLOOKUP($A20,[1]март!$B:$F,4, ),0)</f>
        <v>1641.55</v>
      </c>
      <c r="I20" s="10">
        <f>IFERROR(VLOOKUP($A20,[1]март!$B:$F,5, ),0)</f>
        <v>0</v>
      </c>
      <c r="J20" s="10">
        <f>IFERROR(VLOOKUP($A20,[1]апрель!$B:$F,4, ),0)</f>
        <v>1641.55</v>
      </c>
      <c r="K20" s="10">
        <f>IFERROR(VLOOKUP($A20,[1]апрель!$B:$F,5, ),0)</f>
        <v>0</v>
      </c>
      <c r="L20" s="10">
        <f>IFERROR(VLOOKUP($A20,[1]май!$B:$F,4, ),0)</f>
        <v>2209.27</v>
      </c>
      <c r="M20" s="10">
        <f>IFERROR(VLOOKUP($A20,[1]май!$B:$F,5, ),0)</f>
        <v>1584</v>
      </c>
      <c r="N20" s="10">
        <f>IFERROR(VLOOKUP($A20,[1]июнь!$B:$F,4, ),0)</f>
        <v>2209.27</v>
      </c>
      <c r="O20" s="10">
        <f>IFERROR(VLOOKUP($A20,[1]июнь!$B:$F,5, ),0)</f>
        <v>0</v>
      </c>
      <c r="P20" s="10">
        <f>IFERROR(VLOOKUP($A20,[1]июль!$B:$F,4, ),0)</f>
        <v>2209.27</v>
      </c>
      <c r="Q20" s="10">
        <f>IFERROR(VLOOKUP($A20,[1]июль!$B:$F,5, ),0)</f>
        <v>4950</v>
      </c>
      <c r="R20" s="10">
        <f>IFERROR(VLOOKUP($A20,[1]август!$B:$F,4, ),0)</f>
        <v>2209.27</v>
      </c>
      <c r="S20" s="10">
        <f>IFERROR(VLOOKUP($A20,[1]август!$B:$F,5, ),0)</f>
        <v>4950</v>
      </c>
      <c r="T20" s="10">
        <f>IFERROR(VLOOKUP($A20,[1]сентябрь!$B:$F,4, ),0)</f>
        <v>2209.27</v>
      </c>
      <c r="U20" s="10">
        <f>IFERROR(VLOOKUP($A20,[1]сентябрь!$B:$F,5, ),0)</f>
        <v>0</v>
      </c>
      <c r="V20" s="10">
        <f>IFERROR(VLOOKUP($A20,[1]октябрь!$B:$F,4, ),0)</f>
        <v>2693.59</v>
      </c>
      <c r="W20" s="10">
        <f>IFERROR(VLOOKUP($A20,[1]октябрь!$B:$F,5, ),0)</f>
        <v>990</v>
      </c>
      <c r="X20" s="10">
        <f>IFERROR(VLOOKUP($A20,[1]ноябрь!$B:$F,4, ),0)</f>
        <v>2693.59</v>
      </c>
      <c r="Y20" s="10">
        <f>IFERROR(VLOOKUP($A20,[1]ноябрь!$B:$F,5, ),0)</f>
        <v>7920</v>
      </c>
      <c r="Z20" s="10">
        <f>IFERROR(VLOOKUP($A20,[1]декабрь!$B:$F,4, ),0)</f>
        <v>2693.59</v>
      </c>
      <c r="AA20" s="10">
        <f>IFERROR(VLOOKUP($A20,[1]декабрь!$B:$F,5, ),0)</f>
        <v>0</v>
      </c>
      <c r="AB20" s="11">
        <f t="shared" si="0"/>
        <v>-165.37000000000216</v>
      </c>
    </row>
    <row r="21" spans="1:28" x14ac:dyDescent="0.25">
      <c r="A21" s="9" t="s">
        <v>37</v>
      </c>
      <c r="B21" s="10">
        <f>IFERROR(VLOOKUP($A21,[1]январь!$B:$F,2, ),0)</f>
        <v>7489.05</v>
      </c>
      <c r="C21" s="10">
        <f>IFERROR(VLOOKUP($A21,[1]январь!$B:$F,3, ),0)</f>
        <v>0</v>
      </c>
      <c r="D21" s="10">
        <f>IFERROR(VLOOKUP($A21,[1]январь!$B:$F,4, ),0)</f>
        <v>1641.55</v>
      </c>
      <c r="E21" s="10">
        <f>IFERROR(VLOOKUP($A21,[1]январь!$B:$F,5, ),0)</f>
        <v>0</v>
      </c>
      <c r="F21" s="10">
        <f>IFERROR(VLOOKUP($A21,[1]февраль!$B:$F,4, ),0)</f>
        <v>1641.55</v>
      </c>
      <c r="G21" s="10">
        <f>IFERROR(VLOOKUP($A21,[1]февраль!$B:$F,5, ),0)</f>
        <v>0</v>
      </c>
      <c r="H21" s="10">
        <f>IFERROR(VLOOKUP($A21,[1]март!$B:$F,4, ),0)</f>
        <v>1641.55</v>
      </c>
      <c r="I21" s="10">
        <f>IFERROR(VLOOKUP($A21,[1]март!$B:$F,5, ),0)</f>
        <v>16000</v>
      </c>
      <c r="J21" s="10">
        <f>IFERROR(VLOOKUP($A21,[1]апрель!$B:$F,4, ),0)</f>
        <v>1641.55</v>
      </c>
      <c r="K21" s="10">
        <f>IFERROR(VLOOKUP($A21,[1]апрель!$B:$F,5, ),0)</f>
        <v>0</v>
      </c>
      <c r="L21" s="10">
        <f>IFERROR(VLOOKUP($A21,[1]май!$B:$F,4, ),0)</f>
        <v>2209.27</v>
      </c>
      <c r="M21" s="10">
        <f>IFERROR(VLOOKUP($A21,[1]май!$B:$F,5, ),0)</f>
        <v>0</v>
      </c>
      <c r="N21" s="10">
        <f>IFERROR(VLOOKUP($A21,[1]июнь!$B:$F,4, ),0)</f>
        <v>2209.27</v>
      </c>
      <c r="O21" s="10">
        <f>IFERROR(VLOOKUP($A21,[1]июнь!$B:$F,5, ),0)</f>
        <v>0</v>
      </c>
      <c r="P21" s="10">
        <f>IFERROR(VLOOKUP($A21,[1]июль!$B:$F,4, ),0)</f>
        <v>2209.27</v>
      </c>
      <c r="Q21" s="10">
        <f>IFERROR(VLOOKUP($A21,[1]июль!$B:$F,5, ),0)</f>
        <v>4950</v>
      </c>
      <c r="R21" s="10">
        <f>IFERROR(VLOOKUP($A21,[1]август!$B:$F,4, ),0)</f>
        <v>2209.27</v>
      </c>
      <c r="S21" s="10">
        <f>IFERROR(VLOOKUP($A21,[1]август!$B:$F,5, ),0)</f>
        <v>0</v>
      </c>
      <c r="T21" s="10">
        <f>IFERROR(VLOOKUP($A21,[1]сентябрь!$B:$F,4, ),0)</f>
        <v>2209.27</v>
      </c>
      <c r="U21" s="10">
        <f>IFERROR(VLOOKUP($A21,[1]сентябрь!$B:$F,5, ),0)</f>
        <v>0</v>
      </c>
      <c r="V21" s="10">
        <f>IFERROR(VLOOKUP($A21,[1]октябрь!$B:$F,4, ),0)</f>
        <v>2693.59</v>
      </c>
      <c r="W21" s="10">
        <f>IFERROR(VLOOKUP($A21,[1]октябрь!$B:$F,5, ),0)</f>
        <v>4950</v>
      </c>
      <c r="X21" s="10">
        <f>IFERROR(VLOOKUP($A21,[1]ноябрь!$B:$F,4, ),0)</f>
        <v>2693.59</v>
      </c>
      <c r="Y21" s="10">
        <f>IFERROR(VLOOKUP($A21,[1]ноябрь!$B:$F,5, ),0)</f>
        <v>0</v>
      </c>
      <c r="Z21" s="10">
        <f>IFERROR(VLOOKUP($A21,[1]декабрь!$B:$F,4, ),0)</f>
        <v>2693.59</v>
      </c>
      <c r="AA21" s="10">
        <f>IFERROR(VLOOKUP($A21,[1]декабрь!$B:$F,5, ),0)</f>
        <v>0</v>
      </c>
      <c r="AB21" s="11">
        <f t="shared" si="0"/>
        <v>-7282.3700000000008</v>
      </c>
    </row>
    <row r="22" spans="1:28" x14ac:dyDescent="0.25">
      <c r="A22" s="9" t="s">
        <v>38</v>
      </c>
      <c r="B22" s="10">
        <f>IFERROR(VLOOKUP($A22,[1]январь!$B:$F,2, ),0)</f>
        <v>0</v>
      </c>
      <c r="C22" s="10">
        <f>IFERROR(VLOOKUP($A22,[1]январь!$B:$F,3, ),0)</f>
        <v>8.6</v>
      </c>
      <c r="D22" s="10">
        <f>IFERROR(VLOOKUP($A22,[1]январь!$B:$F,4, ),0)</f>
        <v>1608.45</v>
      </c>
      <c r="E22" s="10">
        <f>IFERROR(VLOOKUP($A22,[1]январь!$B:$F,5, ),0)</f>
        <v>0</v>
      </c>
      <c r="F22" s="10">
        <f>IFERROR(VLOOKUP($A22,[1]февраль!$B:$F,4, ),0)</f>
        <v>1608.45</v>
      </c>
      <c r="G22" s="10">
        <f>IFERROR(VLOOKUP($A22,[1]февраль!$B:$F,5, ),0)</f>
        <v>0</v>
      </c>
      <c r="H22" s="10">
        <f>IFERROR(VLOOKUP($A22,[1]март!$B:$F,4, ),0)</f>
        <v>1608.45</v>
      </c>
      <c r="I22" s="10">
        <f>IFERROR(VLOOKUP($A22,[1]март!$B:$F,5, ),0)</f>
        <v>5000</v>
      </c>
      <c r="J22" s="10">
        <f>IFERROR(VLOOKUP($A22,[1]апрель!$B:$F,4, ),0)</f>
        <v>1608.45</v>
      </c>
      <c r="K22" s="10">
        <f>IFERROR(VLOOKUP($A22,[1]апрель!$B:$F,5, ),0)</f>
        <v>0</v>
      </c>
      <c r="L22" s="10">
        <f>IFERROR(VLOOKUP($A22,[1]май!$B:$F,4, ),0)</f>
        <v>2163.46</v>
      </c>
      <c r="M22" s="10">
        <f>IFERROR(VLOOKUP($A22,[1]май!$B:$F,5, ),0)</f>
        <v>0</v>
      </c>
      <c r="N22" s="10">
        <f>IFERROR(VLOOKUP($A22,[1]июнь!$B:$F,4, ),0)</f>
        <v>2163.46</v>
      </c>
      <c r="O22" s="10">
        <f>IFERROR(VLOOKUP($A22,[1]июнь!$B:$F,5, ),0)</f>
        <v>0</v>
      </c>
      <c r="P22" s="10">
        <f>IFERROR(VLOOKUP($A22,[1]июль!$B:$F,4, ),0)</f>
        <v>2163.46</v>
      </c>
      <c r="Q22" s="10">
        <f>IFERROR(VLOOKUP($A22,[1]июль!$B:$F,5, ),0)</f>
        <v>5800</v>
      </c>
      <c r="R22" s="10">
        <f>IFERROR(VLOOKUP($A22,[1]август!$B:$F,4, ),0)</f>
        <v>2163.46</v>
      </c>
      <c r="S22" s="10">
        <f>IFERROR(VLOOKUP($A22,[1]август!$B:$F,5, ),0)</f>
        <v>0</v>
      </c>
      <c r="T22" s="10">
        <f>IFERROR(VLOOKUP($A22,[1]сентябрь!$B:$F,4, ),0)</f>
        <v>2163.46</v>
      </c>
      <c r="U22" s="10">
        <f>IFERROR(VLOOKUP($A22,[1]сентябрь!$B:$F,5, ),0)</f>
        <v>5000</v>
      </c>
      <c r="V22" s="10">
        <f>IFERROR(VLOOKUP($A22,[1]октябрь!$B:$F,4, ),0)</f>
        <v>2693.59</v>
      </c>
      <c r="W22" s="10">
        <f>IFERROR(VLOOKUP($A22,[1]октябрь!$B:$F,5, ),0)</f>
        <v>16000</v>
      </c>
      <c r="X22" s="10">
        <f>IFERROR(VLOOKUP($A22,[1]ноябрь!$B:$F,4, ),0)</f>
        <v>2693.59</v>
      </c>
      <c r="Y22" s="10">
        <f>IFERROR(VLOOKUP($A22,[1]ноябрь!$B:$F,5, ),0)</f>
        <v>0</v>
      </c>
      <c r="Z22" s="10">
        <f>IFERROR(VLOOKUP($A22,[1]декабрь!$B:$F,4, ),0)</f>
        <v>2693.59</v>
      </c>
      <c r="AA22" s="10">
        <f>IFERROR(VLOOKUP($A22,[1]декабрь!$B:$F,5, ),0)</f>
        <v>0</v>
      </c>
      <c r="AB22" s="11">
        <f t="shared" si="0"/>
        <v>6476.7300000000014</v>
      </c>
    </row>
    <row r="23" spans="1:28" x14ac:dyDescent="0.25">
      <c r="A23" s="9" t="s">
        <v>39</v>
      </c>
      <c r="B23" s="10">
        <f>IFERROR(VLOOKUP($A23,[1]январь!$B:$F,2, ),0)</f>
        <v>0</v>
      </c>
      <c r="C23" s="10">
        <f>IFERROR(VLOOKUP($A23,[1]январь!$B:$F,3, ),0)</f>
        <v>1523.7</v>
      </c>
      <c r="D23" s="10">
        <f>IFERROR(VLOOKUP($A23,[1]январь!$B:$F,4, ),0)</f>
        <v>2077.3000000000002</v>
      </c>
      <c r="E23" s="10">
        <f>IFERROR(VLOOKUP($A23,[1]январь!$B:$F,5, ),0)</f>
        <v>2000</v>
      </c>
      <c r="F23" s="10">
        <f>IFERROR(VLOOKUP($A23,[1]февраль!$B:$F,4, ),0)</f>
        <v>2077.3000000000002</v>
      </c>
      <c r="G23" s="10">
        <f>IFERROR(VLOOKUP($A23,[1]февраль!$B:$F,5, ),0)</f>
        <v>2000</v>
      </c>
      <c r="H23" s="10">
        <f>IFERROR(VLOOKUP($A23,[1]март!$B:$F,4, ),0)</f>
        <v>2077.3000000000002</v>
      </c>
      <c r="I23" s="10">
        <f>IFERROR(VLOOKUP($A23,[1]март!$B:$F,5, ),0)</f>
        <v>2000</v>
      </c>
      <c r="J23" s="10">
        <f>IFERROR(VLOOKUP($A23,[1]апрель!$B:$F,4, ),0)</f>
        <v>2077.3000000000002</v>
      </c>
      <c r="K23" s="10">
        <f>IFERROR(VLOOKUP($A23,[1]апрель!$B:$F,5, ),0)</f>
        <v>2000</v>
      </c>
      <c r="L23" s="10">
        <f>IFERROR(VLOOKUP($A23,[1]май!$B:$F,4, ),0)</f>
        <v>2811.99</v>
      </c>
      <c r="M23" s="10">
        <f>IFERROR(VLOOKUP($A23,[1]май!$B:$F,5, ),0)</f>
        <v>3437.5</v>
      </c>
      <c r="N23" s="10">
        <f>IFERROR(VLOOKUP($A23,[1]июнь!$B:$F,4, ),0)</f>
        <v>2811.99</v>
      </c>
      <c r="O23" s="10">
        <f>IFERROR(VLOOKUP($A23,[1]июнь!$B:$F,5, ),0)</f>
        <v>2652</v>
      </c>
      <c r="P23" s="10">
        <f>IFERROR(VLOOKUP($A23,[1]июль!$B:$F,4, ),0)</f>
        <v>2811.99</v>
      </c>
      <c r="Q23" s="10">
        <f>IFERROR(VLOOKUP($A23,[1]июль!$B:$F,5, ),0)</f>
        <v>2652</v>
      </c>
      <c r="R23" s="10">
        <f>IFERROR(VLOOKUP($A23,[1]август!$B:$F,4, ),0)</f>
        <v>2811.99</v>
      </c>
      <c r="S23" s="10">
        <f>IFERROR(VLOOKUP($A23,[1]август!$B:$F,5, ),0)</f>
        <v>2652</v>
      </c>
      <c r="T23" s="10">
        <f>IFERROR(VLOOKUP($A23,[1]сентябрь!$B:$F,4, ),0)</f>
        <v>2811.99</v>
      </c>
      <c r="U23" s="10">
        <f>IFERROR(VLOOKUP($A23,[1]сентябрь!$B:$F,5, ),0)</f>
        <v>2652</v>
      </c>
      <c r="V23" s="10">
        <f>IFERROR(VLOOKUP($A23,[1]октябрь!$B:$F,4, ),0)</f>
        <v>2693.59</v>
      </c>
      <c r="W23" s="10">
        <f>IFERROR(VLOOKUP($A23,[1]октябрь!$B:$F,5, ),0)</f>
        <v>2652</v>
      </c>
      <c r="X23" s="10">
        <f>IFERROR(VLOOKUP($A23,[1]ноябрь!$B:$F,4, ),0)</f>
        <v>2693.59</v>
      </c>
      <c r="Y23" s="10">
        <f>IFERROR(VLOOKUP($A23,[1]ноябрь!$B:$F,5, ),0)</f>
        <v>2656.3</v>
      </c>
      <c r="Z23" s="10">
        <f>IFERROR(VLOOKUP($A23,[1]декабрь!$B:$F,4, ),0)</f>
        <v>2693.59</v>
      </c>
      <c r="AA23" s="10">
        <f>IFERROR(VLOOKUP($A23,[1]декабрь!$B:$F,5, ),0)</f>
        <v>2656.3</v>
      </c>
      <c r="AB23" s="11">
        <f t="shared" si="0"/>
        <v>1083.8800000000028</v>
      </c>
    </row>
    <row r="24" spans="1:28" x14ac:dyDescent="0.25">
      <c r="A24" s="9" t="s">
        <v>40</v>
      </c>
      <c r="B24" s="10">
        <f>IFERROR(VLOOKUP($A24,[1]январь!$B:$F,2, ),0)</f>
        <v>43226.3</v>
      </c>
      <c r="C24" s="10">
        <f>IFERROR(VLOOKUP($A24,[1]январь!$B:$F,3, ),0)</f>
        <v>0</v>
      </c>
      <c r="D24" s="10">
        <f>IFERROR(VLOOKUP($A24,[1]январь!$B:$F,4, ),0)</f>
        <v>2077.3000000000002</v>
      </c>
      <c r="E24" s="10">
        <f>IFERROR(VLOOKUP($A24,[1]январь!$B:$F,5, ),0)</f>
        <v>5000</v>
      </c>
      <c r="F24" s="10">
        <f>IFERROR(VLOOKUP($A24,[1]февраль!$B:$F,4, ),0)</f>
        <v>2077.3000000000002</v>
      </c>
      <c r="G24" s="10">
        <f>IFERROR(VLOOKUP($A24,[1]февраль!$B:$F,5, ),0)</f>
        <v>0</v>
      </c>
      <c r="H24" s="10">
        <f>IFERROR(VLOOKUP($A24,[1]март!$B:$F,4, ),0)</f>
        <v>2077.3000000000002</v>
      </c>
      <c r="I24" s="10">
        <f>IFERROR(VLOOKUP($A24,[1]март!$B:$F,5, ),0)</f>
        <v>10000</v>
      </c>
      <c r="J24" s="10">
        <f>IFERROR(VLOOKUP($A24,[1]апрель!$B:$F,4, ),0)</f>
        <v>2077.3000000000002</v>
      </c>
      <c r="K24" s="10">
        <f>IFERROR(VLOOKUP($A24,[1]апрель!$B:$F,5, ),0)</f>
        <v>0</v>
      </c>
      <c r="L24" s="10">
        <f>IFERROR(VLOOKUP($A24,[1]май!$B:$F,4, ),0)</f>
        <v>2811.99</v>
      </c>
      <c r="M24" s="10">
        <f>IFERROR(VLOOKUP($A24,[1]май!$B:$F,5, ),0)</f>
        <v>5000</v>
      </c>
      <c r="N24" s="10">
        <f>IFERROR(VLOOKUP($A24,[1]июнь!$B:$F,4, ),0)</f>
        <v>2811.99</v>
      </c>
      <c r="O24" s="10">
        <f>IFERROR(VLOOKUP($A24,[1]июнь!$B:$F,5, ),0)</f>
        <v>0</v>
      </c>
      <c r="P24" s="10">
        <f>IFERROR(VLOOKUP($A24,[1]июль!$B:$F,4, ),0)</f>
        <v>2811.99</v>
      </c>
      <c r="Q24" s="10">
        <f>IFERROR(VLOOKUP($A24,[1]июль!$B:$F,5, ),0)</f>
        <v>0</v>
      </c>
      <c r="R24" s="10">
        <f>IFERROR(VLOOKUP($A24,[1]август!$B:$F,4, ),0)</f>
        <v>2811.99</v>
      </c>
      <c r="S24" s="10">
        <f>IFERROR(VLOOKUP($A24,[1]август!$B:$F,5, ),0)</f>
        <v>5000</v>
      </c>
      <c r="T24" s="10">
        <f>IFERROR(VLOOKUP($A24,[1]сентябрь!$B:$F,4, ),0)</f>
        <v>2811.99</v>
      </c>
      <c r="U24" s="10">
        <f>IFERROR(VLOOKUP($A24,[1]сентябрь!$B:$F,5, ),0)</f>
        <v>5000</v>
      </c>
      <c r="V24" s="10">
        <f>IFERROR(VLOOKUP($A24,[1]октябрь!$B:$F,4, ),0)</f>
        <v>2693.59</v>
      </c>
      <c r="W24" s="10">
        <f>IFERROR(VLOOKUP($A24,[1]октябрь!$B:$F,5, ),0)</f>
        <v>0</v>
      </c>
      <c r="X24" s="10">
        <f>IFERROR(VLOOKUP($A24,[1]ноябрь!$B:$F,4, ),0)</f>
        <v>2693.59</v>
      </c>
      <c r="Y24" s="10">
        <f>IFERROR(VLOOKUP($A24,[1]ноябрь!$B:$F,5, ),0)</f>
        <v>0</v>
      </c>
      <c r="Z24" s="10">
        <f>IFERROR(VLOOKUP($A24,[1]декабрь!$B:$F,4, ),0)</f>
        <v>2693.59</v>
      </c>
      <c r="AA24" s="10">
        <f>IFERROR(VLOOKUP($A24,[1]декабрь!$B:$F,5, ),0)</f>
        <v>5000</v>
      </c>
      <c r="AB24" s="11">
        <f t="shared" si="0"/>
        <v>-38676.22</v>
      </c>
    </row>
    <row r="25" spans="1:28" x14ac:dyDescent="0.25">
      <c r="A25" s="9" t="s">
        <v>41</v>
      </c>
      <c r="B25" s="10">
        <f>IFERROR(VLOOKUP($A25,[1]январь!$B:$F,2, ),0)</f>
        <v>43166.3</v>
      </c>
      <c r="C25" s="10">
        <f>IFERROR(VLOOKUP($A25,[1]январь!$B:$F,3, ),0)</f>
        <v>0</v>
      </c>
      <c r="D25" s="10">
        <f>IFERROR(VLOOKUP($A25,[1]январь!$B:$F,4, ),0)</f>
        <v>2077.3000000000002</v>
      </c>
      <c r="E25" s="10">
        <f>IFERROR(VLOOKUP($A25,[1]январь!$B:$F,5, ),0)</f>
        <v>5000</v>
      </c>
      <c r="F25" s="10">
        <f>IFERROR(VLOOKUP($A25,[1]февраль!$B:$F,4, ),0)</f>
        <v>2077.3000000000002</v>
      </c>
      <c r="G25" s="10">
        <f>IFERROR(VLOOKUP($A25,[1]февраль!$B:$F,5, ),0)</f>
        <v>0</v>
      </c>
      <c r="H25" s="10">
        <f>IFERROR(VLOOKUP($A25,[1]март!$B:$F,4, ),0)</f>
        <v>2077.3000000000002</v>
      </c>
      <c r="I25" s="10">
        <f>IFERROR(VLOOKUP($A25,[1]март!$B:$F,5, ),0)</f>
        <v>10000</v>
      </c>
      <c r="J25" s="10">
        <f>IFERROR(VLOOKUP($A25,[1]апрель!$B:$F,4, ),0)</f>
        <v>2077.3000000000002</v>
      </c>
      <c r="K25" s="10">
        <f>IFERROR(VLOOKUP($A25,[1]апрель!$B:$F,5, ),0)</f>
        <v>0</v>
      </c>
      <c r="L25" s="10">
        <f>IFERROR(VLOOKUP($A25,[1]май!$B:$F,4, ),0)</f>
        <v>2811.99</v>
      </c>
      <c r="M25" s="10">
        <f>IFERROR(VLOOKUP($A25,[1]май!$B:$F,5, ),0)</f>
        <v>5000</v>
      </c>
      <c r="N25" s="10">
        <f>IFERROR(VLOOKUP($A25,[1]июнь!$B:$F,4, ),0)</f>
        <v>2811.99</v>
      </c>
      <c r="O25" s="10">
        <f>IFERROR(VLOOKUP($A25,[1]июнь!$B:$F,5, ),0)</f>
        <v>0</v>
      </c>
      <c r="P25" s="10">
        <f>IFERROR(VLOOKUP($A25,[1]июль!$B:$F,4, ),0)</f>
        <v>2811.99</v>
      </c>
      <c r="Q25" s="10">
        <f>IFERROR(VLOOKUP($A25,[1]июль!$B:$F,5, ),0)</f>
        <v>0</v>
      </c>
      <c r="R25" s="10">
        <f>IFERROR(VLOOKUP($A25,[1]август!$B:$F,4, ),0)</f>
        <v>2811.99</v>
      </c>
      <c r="S25" s="10">
        <f>IFERROR(VLOOKUP($A25,[1]август!$B:$F,5, ),0)</f>
        <v>5000</v>
      </c>
      <c r="T25" s="10">
        <f>IFERROR(VLOOKUP($A25,[1]сентябрь!$B:$F,4, ),0)</f>
        <v>2811.99</v>
      </c>
      <c r="U25" s="10">
        <f>IFERROR(VLOOKUP($A25,[1]сентябрь!$B:$F,5, ),0)</f>
        <v>5000</v>
      </c>
      <c r="V25" s="10">
        <f>IFERROR(VLOOKUP($A25,[1]октябрь!$B:$F,4, ),0)</f>
        <v>2693.59</v>
      </c>
      <c r="W25" s="10">
        <f>IFERROR(VLOOKUP($A25,[1]октябрь!$B:$F,5, ),0)</f>
        <v>0</v>
      </c>
      <c r="X25" s="10">
        <f>IFERROR(VLOOKUP($A25,[1]ноябрь!$B:$F,4, ),0)</f>
        <v>2693.59</v>
      </c>
      <c r="Y25" s="10">
        <f>IFERROR(VLOOKUP($A25,[1]ноябрь!$B:$F,5, ),0)</f>
        <v>0</v>
      </c>
      <c r="Z25" s="10">
        <f>IFERROR(VLOOKUP($A25,[1]декабрь!$B:$F,4, ),0)</f>
        <v>2693.59</v>
      </c>
      <c r="AA25" s="10">
        <f>IFERROR(VLOOKUP($A25,[1]декабрь!$B:$F,5, ),0)</f>
        <v>5000</v>
      </c>
      <c r="AB25" s="11">
        <f t="shared" si="0"/>
        <v>-38616.22</v>
      </c>
    </row>
    <row r="26" spans="1:28" x14ac:dyDescent="0.25">
      <c r="A26" s="9" t="s">
        <v>42</v>
      </c>
      <c r="B26" s="10">
        <f>IFERROR(VLOOKUP($A26,[1]январь!$B:$F,2, ),0)</f>
        <v>0</v>
      </c>
      <c r="C26" s="10">
        <f>IFERROR(VLOOKUP($A26,[1]январь!$B:$F,3, ),0)</f>
        <v>0</v>
      </c>
      <c r="D26" s="10">
        <f>IFERROR(VLOOKUP($A26,[1]январь!$B:$F,4, ),0)</f>
        <v>0</v>
      </c>
      <c r="E26" s="10">
        <f>IFERROR(VLOOKUP($A26,[1]январь!$B:$F,5, ),0)</f>
        <v>0</v>
      </c>
      <c r="F26" s="10">
        <f>IFERROR(VLOOKUP($A26,[1]февраль!$B:$F,4, ),0)</f>
        <v>0</v>
      </c>
      <c r="G26" s="10">
        <f>IFERROR(VLOOKUP($A26,[1]февраль!$B:$F,5, ),0)</f>
        <v>0</v>
      </c>
      <c r="H26" s="10">
        <f>IFERROR(VLOOKUP($A26,[1]март!$B:$F,4, ),0)</f>
        <v>0</v>
      </c>
      <c r="I26" s="10">
        <f>IFERROR(VLOOKUP($A26,[1]март!$B:$F,5, ),0)</f>
        <v>0</v>
      </c>
      <c r="J26" s="10">
        <f>IFERROR(VLOOKUP($A26,[1]апрель!$B:$F,4, ),0)</f>
        <v>0</v>
      </c>
      <c r="K26" s="10">
        <f>IFERROR(VLOOKUP($A26,[1]апрель!$B:$F,5, ),0)</f>
        <v>0</v>
      </c>
      <c r="L26" s="10">
        <f>IFERROR(VLOOKUP($A26,[1]май!$B:$F,4, ),0)</f>
        <v>0</v>
      </c>
      <c r="M26" s="10">
        <f>IFERROR(VLOOKUP($A26,[1]май!$B:$F,5, ),0)</f>
        <v>0</v>
      </c>
      <c r="N26" s="10">
        <f>IFERROR(VLOOKUP($A26,[1]июнь!$B:$F,4, ),0)</f>
        <v>0</v>
      </c>
      <c r="O26" s="10">
        <f>IFERROR(VLOOKUP($A26,[1]июнь!$B:$F,5, ),0)</f>
        <v>0</v>
      </c>
      <c r="P26" s="10">
        <f>IFERROR(VLOOKUP($A26,[1]июль!$B:$F,4, ),0)</f>
        <v>0</v>
      </c>
      <c r="Q26" s="10">
        <f>IFERROR(VLOOKUP($A26,[1]июль!$B:$F,5, ),0)</f>
        <v>0</v>
      </c>
      <c r="R26" s="10">
        <f>IFERROR(VLOOKUP($A26,[1]август!$B:$F,4, ),0)</f>
        <v>0</v>
      </c>
      <c r="S26" s="10">
        <f>IFERROR(VLOOKUP($A26,[1]август!$B:$F,5, ),0)</f>
        <v>0</v>
      </c>
      <c r="T26" s="10">
        <f>IFERROR(VLOOKUP($A26,[1]сентябрь!$B:$F,4, ),0)</f>
        <v>0</v>
      </c>
      <c r="U26" s="10">
        <f>IFERROR(VLOOKUP($A26,[1]сентябрь!$B:$F,5, ),0)</f>
        <v>0</v>
      </c>
      <c r="V26" s="10">
        <f>IFERROR(VLOOKUP($A26,[1]октябрь!$B:$F,4, ),0)</f>
        <v>0</v>
      </c>
      <c r="W26" s="10">
        <f>IFERROR(VLOOKUP($A26,[1]октябрь!$B:$F,5, ),0)</f>
        <v>0</v>
      </c>
      <c r="X26" s="10">
        <f>IFERROR(VLOOKUP($A26,[1]ноябрь!$B:$F,4, ),0)</f>
        <v>0</v>
      </c>
      <c r="Y26" s="10">
        <f>IFERROR(VLOOKUP($A26,[1]ноябрь!$B:$F,5, ),0)</f>
        <v>0</v>
      </c>
      <c r="Z26" s="10">
        <f>IFERROR(VLOOKUP($A26,[1]декабрь!$B:$F,4, ),0)</f>
        <v>0</v>
      </c>
      <c r="AA26" s="10">
        <f>IFERROR(VLOOKUP($A26,[1]декабрь!$B:$F,5, ),0)</f>
        <v>0</v>
      </c>
      <c r="AB26" s="11">
        <f t="shared" si="0"/>
        <v>0</v>
      </c>
    </row>
    <row r="27" spans="1:28" x14ac:dyDescent="0.25">
      <c r="A27" s="9" t="s">
        <v>43</v>
      </c>
      <c r="B27" s="10">
        <f>IFERROR(VLOOKUP($A27,[1]январь!$B:$F,2, ),0)</f>
        <v>11504.4</v>
      </c>
      <c r="C27" s="10">
        <f>IFERROR(VLOOKUP($A27,[1]январь!$B:$F,3, ),0)</f>
        <v>0</v>
      </c>
      <c r="D27" s="10">
        <f>IFERROR(VLOOKUP($A27,[1]январь!$B:$F,4, ),0)</f>
        <v>5911.9</v>
      </c>
      <c r="E27" s="10">
        <f>IFERROR(VLOOKUP($A27,[1]январь!$B:$F,5, ),0)</f>
        <v>12870</v>
      </c>
      <c r="F27" s="10">
        <f>IFERROR(VLOOKUP($A27,[1]февраль!$B:$F,4, ),0)</f>
        <v>5911.9</v>
      </c>
      <c r="G27" s="10">
        <f>IFERROR(VLOOKUP($A27,[1]февраль!$B:$F,5, ),0)</f>
        <v>11000</v>
      </c>
      <c r="H27" s="10">
        <f>IFERROR(VLOOKUP($A27,[1]март!$B:$F,4, ),0)</f>
        <v>5911.9</v>
      </c>
      <c r="I27" s="10">
        <f>IFERROR(VLOOKUP($A27,[1]март!$B:$F,5, ),0)</f>
        <v>0</v>
      </c>
      <c r="J27" s="10">
        <f>IFERROR(VLOOKUP($A27,[1]апрель!$B:$F,4, ),0)</f>
        <v>5911.9</v>
      </c>
      <c r="K27" s="10">
        <f>IFERROR(VLOOKUP($A27,[1]апрель!$B:$F,5, ),0)</f>
        <v>20000</v>
      </c>
      <c r="L27" s="10">
        <f>IFERROR(VLOOKUP($A27,[1]май!$B:$F,4, ),0)</f>
        <v>8115.97</v>
      </c>
      <c r="M27" s="10">
        <f>IFERROR(VLOOKUP($A27,[1]май!$B:$F,5, ),0)</f>
        <v>10000</v>
      </c>
      <c r="N27" s="10">
        <f>IFERROR(VLOOKUP($A27,[1]июнь!$B:$F,4, ),0)</f>
        <v>8115.97</v>
      </c>
      <c r="O27" s="10">
        <f>IFERROR(VLOOKUP($A27,[1]июнь!$B:$F,5, ),0)</f>
        <v>0</v>
      </c>
      <c r="P27" s="10">
        <f>IFERROR(VLOOKUP($A27,[1]июль!$B:$F,4, ),0)</f>
        <v>8115.97</v>
      </c>
      <c r="Q27" s="10">
        <f>IFERROR(VLOOKUP($A27,[1]июль!$B:$F,5, ),0)</f>
        <v>0</v>
      </c>
      <c r="R27" s="10">
        <f>IFERROR(VLOOKUP($A27,[1]август!$B:$F,4, ),0)</f>
        <v>8115.97</v>
      </c>
      <c r="S27" s="10">
        <f>IFERROR(VLOOKUP($A27,[1]август!$B:$F,5, ),0)</f>
        <v>30000</v>
      </c>
      <c r="T27" s="10">
        <f>IFERROR(VLOOKUP($A27,[1]сентябрь!$B:$F,4, ),0)</f>
        <v>8115.97</v>
      </c>
      <c r="U27" s="10">
        <f>IFERROR(VLOOKUP($A27,[1]сентябрь!$B:$F,5, ),0)</f>
        <v>0</v>
      </c>
      <c r="V27" s="10">
        <f>IFERROR(VLOOKUP($A27,[1]октябрь!$B:$F,4, ),0)</f>
        <v>2693.59</v>
      </c>
      <c r="W27" s="10">
        <f>IFERROR(VLOOKUP($A27,[1]октябрь!$B:$F,5, ),0)</f>
        <v>0</v>
      </c>
      <c r="X27" s="10">
        <f>IFERROR(VLOOKUP($A27,[1]ноябрь!$B:$F,4, ),0)</f>
        <v>2693.59</v>
      </c>
      <c r="Y27" s="10">
        <f>IFERROR(VLOOKUP($A27,[1]ноябрь!$B:$F,5, ),0)</f>
        <v>0</v>
      </c>
      <c r="Z27" s="10">
        <f>IFERROR(VLOOKUP($A27,[1]декабрь!$B:$F,4, ),0)</f>
        <v>2693.59</v>
      </c>
      <c r="AA27" s="10">
        <f>IFERROR(VLOOKUP($A27,[1]декабрь!$B:$F,5, ),0)</f>
        <v>5000</v>
      </c>
      <c r="AB27" s="11">
        <f t="shared" si="0"/>
        <v>5057.3800000000083</v>
      </c>
    </row>
    <row r="28" spans="1:28" x14ac:dyDescent="0.25">
      <c r="A28" s="9" t="s">
        <v>44</v>
      </c>
      <c r="B28" s="10">
        <f>IFERROR(VLOOKUP($A28,[1]январь!$B:$F,2, ),0)</f>
        <v>14394.15</v>
      </c>
      <c r="C28" s="10">
        <f>IFERROR(VLOOKUP($A28,[1]январь!$B:$F,3, ),0)</f>
        <v>0</v>
      </c>
      <c r="D28" s="10">
        <f>IFERROR(VLOOKUP($A28,[1]январь!$B:$F,4, ),0)</f>
        <v>1875.15</v>
      </c>
      <c r="E28" s="10">
        <f>IFERROR(VLOOKUP($A28,[1]январь!$B:$F,5, ),0)</f>
        <v>0</v>
      </c>
      <c r="F28" s="10">
        <f>IFERROR(VLOOKUP($A28,[1]февраль!$B:$F,4, ),0)</f>
        <v>1875.15</v>
      </c>
      <c r="G28" s="10">
        <f>IFERROR(VLOOKUP($A28,[1]февраль!$B:$F,5, ),0)</f>
        <v>0</v>
      </c>
      <c r="H28" s="10">
        <f>IFERROR(VLOOKUP($A28,[1]март!$B:$F,4, ),0)</f>
        <v>1875.15</v>
      </c>
      <c r="I28" s="10">
        <f>IFERROR(VLOOKUP($A28,[1]март!$B:$F,5, ),0)</f>
        <v>0</v>
      </c>
      <c r="J28" s="10">
        <f>IFERROR(VLOOKUP($A28,[1]апрель!$B:$F,4, ),0)</f>
        <v>1875.15</v>
      </c>
      <c r="K28" s="10">
        <f>IFERROR(VLOOKUP($A28,[1]апрель!$B:$F,5, ),0)</f>
        <v>0</v>
      </c>
      <c r="L28" s="10">
        <f>IFERROR(VLOOKUP($A28,[1]май!$B:$F,4, ),0)</f>
        <v>2532.33</v>
      </c>
      <c r="M28" s="10">
        <f>IFERROR(VLOOKUP($A28,[1]май!$B:$F,5, ),0)</f>
        <v>0</v>
      </c>
      <c r="N28" s="10">
        <f>IFERROR(VLOOKUP($A28,[1]июнь!$B:$F,4, ),0)</f>
        <v>2532.33</v>
      </c>
      <c r="O28" s="10">
        <f>IFERROR(VLOOKUP($A28,[1]июнь!$B:$F,5, ),0)</f>
        <v>21978</v>
      </c>
      <c r="P28" s="10">
        <f>IFERROR(VLOOKUP($A28,[1]июль!$B:$F,4, ),0)</f>
        <v>2532.33</v>
      </c>
      <c r="Q28" s="10">
        <f>IFERROR(VLOOKUP($A28,[1]июль!$B:$F,5, ),0)</f>
        <v>0</v>
      </c>
      <c r="R28" s="10">
        <f>IFERROR(VLOOKUP($A28,[1]август!$B:$F,4, ),0)</f>
        <v>2532.33</v>
      </c>
      <c r="S28" s="10">
        <f>IFERROR(VLOOKUP($A28,[1]август!$B:$F,5, ),0)</f>
        <v>0</v>
      </c>
      <c r="T28" s="10">
        <f>IFERROR(VLOOKUP($A28,[1]сентябрь!$B:$F,4, ),0)</f>
        <v>2532.33</v>
      </c>
      <c r="U28" s="10">
        <f>IFERROR(VLOOKUP($A28,[1]сентябрь!$B:$F,5, ),0)</f>
        <v>0</v>
      </c>
      <c r="V28" s="10">
        <f>IFERROR(VLOOKUP($A28,[1]октябрь!$B:$F,4, ),0)</f>
        <v>2693.59</v>
      </c>
      <c r="W28" s="10">
        <f>IFERROR(VLOOKUP($A28,[1]октябрь!$B:$F,5, ),0)</f>
        <v>0</v>
      </c>
      <c r="X28" s="10">
        <f>IFERROR(VLOOKUP($A28,[1]ноябрь!$B:$F,4, ),0)</f>
        <v>2693.59</v>
      </c>
      <c r="Y28" s="10">
        <f>IFERROR(VLOOKUP($A28,[1]ноябрь!$B:$F,5, ),0)</f>
        <v>0</v>
      </c>
      <c r="Z28" s="10">
        <f>IFERROR(VLOOKUP($A28,[1]декабрь!$B:$F,4, ),0)</f>
        <v>2693.59</v>
      </c>
      <c r="AA28" s="10">
        <f>IFERROR(VLOOKUP($A28,[1]декабрь!$B:$F,5, ),0)</f>
        <v>0</v>
      </c>
      <c r="AB28" s="11">
        <f t="shared" si="0"/>
        <v>-20659.170000000002</v>
      </c>
    </row>
    <row r="29" spans="1:28" x14ac:dyDescent="0.25">
      <c r="A29" s="9" t="s">
        <v>45</v>
      </c>
      <c r="B29" s="10">
        <f>IFERROR(VLOOKUP($A29,[1]январь!$B:$F,2, ),0)</f>
        <v>0</v>
      </c>
      <c r="C29" s="10">
        <f>IFERROR(VLOOKUP($A29,[1]январь!$B:$F,3, ),0)</f>
        <v>0</v>
      </c>
      <c r="D29" s="10">
        <f>IFERROR(VLOOKUP($A29,[1]январь!$B:$F,4, ),0)</f>
        <v>2251.6</v>
      </c>
      <c r="E29" s="10">
        <f>IFERROR(VLOOKUP($A29,[1]январь!$B:$F,5, ),0)</f>
        <v>2251.6</v>
      </c>
      <c r="F29" s="10">
        <f>IFERROR(VLOOKUP($A29,[1]февраль!$B:$F,4, ),0)</f>
        <v>2251.6</v>
      </c>
      <c r="G29" s="10">
        <f>IFERROR(VLOOKUP($A29,[1]февраль!$B:$F,5, ),0)</f>
        <v>2251.6</v>
      </c>
      <c r="H29" s="10">
        <f>IFERROR(VLOOKUP($A29,[1]март!$B:$F,4, ),0)</f>
        <v>2251.6</v>
      </c>
      <c r="I29" s="10">
        <f>IFERROR(VLOOKUP($A29,[1]март!$B:$F,5, ),0)</f>
        <v>2251.6</v>
      </c>
      <c r="J29" s="10">
        <f>IFERROR(VLOOKUP($A29,[1]апрель!$B:$F,4, ),0)</f>
        <v>2251.6</v>
      </c>
      <c r="K29" s="10">
        <f>IFERROR(VLOOKUP($A29,[1]апрель!$B:$F,5, ),0)</f>
        <v>2251.6</v>
      </c>
      <c r="L29" s="10">
        <f>IFERROR(VLOOKUP($A29,[1]май!$B:$F,4, ),0)</f>
        <v>3053.08</v>
      </c>
      <c r="M29" s="10">
        <f>IFERROR(VLOOKUP($A29,[1]май!$B:$F,5, ),0)</f>
        <v>2251.6</v>
      </c>
      <c r="N29" s="10">
        <f>IFERROR(VLOOKUP($A29,[1]июнь!$B:$F,4, ),0)</f>
        <v>3053.08</v>
      </c>
      <c r="O29" s="10">
        <f>IFERROR(VLOOKUP($A29,[1]июнь!$B:$F,5, ),0)</f>
        <v>3854.56</v>
      </c>
      <c r="P29" s="10">
        <f>IFERROR(VLOOKUP($A29,[1]июль!$B:$F,4, ),0)</f>
        <v>3053.08</v>
      </c>
      <c r="Q29" s="10">
        <f>IFERROR(VLOOKUP($A29,[1]июль!$B:$F,5, ),0)</f>
        <v>3053.08</v>
      </c>
      <c r="R29" s="10">
        <f>IFERROR(VLOOKUP($A29,[1]август!$B:$F,4, ),0)</f>
        <v>3053.08</v>
      </c>
      <c r="S29" s="10">
        <f>IFERROR(VLOOKUP($A29,[1]август!$B:$F,5, ),0)</f>
        <v>3053.08</v>
      </c>
      <c r="T29" s="10">
        <f>IFERROR(VLOOKUP($A29,[1]сентябрь!$B:$F,4, ),0)</f>
        <v>3053.08</v>
      </c>
      <c r="U29" s="10">
        <f>IFERROR(VLOOKUP($A29,[1]сентябрь!$B:$F,5, ),0)</f>
        <v>3053.08</v>
      </c>
      <c r="V29" s="10">
        <f>IFERROR(VLOOKUP($A29,[1]октябрь!$B:$F,4, ),0)</f>
        <v>2693.59</v>
      </c>
      <c r="W29" s="10">
        <f>IFERROR(VLOOKUP($A29,[1]октябрь!$B:$F,5, ),0)</f>
        <v>3053.08</v>
      </c>
      <c r="X29" s="10">
        <f>IFERROR(VLOOKUP($A29,[1]ноябрь!$B:$F,4, ),0)</f>
        <v>2693.59</v>
      </c>
      <c r="Y29" s="10">
        <f>IFERROR(VLOOKUP($A29,[1]ноябрь!$B:$F,5, ),0)</f>
        <v>0</v>
      </c>
      <c r="Z29" s="10">
        <f>IFERROR(VLOOKUP($A29,[1]декабрь!$B:$F,4, ),0)</f>
        <v>2693.59</v>
      </c>
      <c r="AA29" s="10">
        <f>IFERROR(VLOOKUP($A29,[1]декабрь!$B:$F,5, ),0)</f>
        <v>0</v>
      </c>
      <c r="AB29" s="11">
        <f t="shared" si="0"/>
        <v>-5027.6899999999951</v>
      </c>
    </row>
    <row r="30" spans="1:28" x14ac:dyDescent="0.25">
      <c r="A30" s="9" t="s">
        <v>46</v>
      </c>
      <c r="B30" s="10">
        <f>IFERROR(VLOOKUP($A30,[1]январь!$B:$F,2, ),0)</f>
        <v>0</v>
      </c>
      <c r="C30" s="10">
        <f>IFERROR(VLOOKUP($A30,[1]январь!$B:$F,3, ),0)</f>
        <v>8444</v>
      </c>
      <c r="D30" s="10">
        <f>IFERROR(VLOOKUP($A30,[1]январь!$B:$F,4, ),0)</f>
        <v>2251.6</v>
      </c>
      <c r="E30" s="10">
        <f>IFERROR(VLOOKUP($A30,[1]январь!$B:$F,5, ),0)</f>
        <v>0</v>
      </c>
      <c r="F30" s="10">
        <f>IFERROR(VLOOKUP($A30,[1]февраль!$B:$F,4, ),0)</f>
        <v>2251.6</v>
      </c>
      <c r="G30" s="10">
        <f>IFERROR(VLOOKUP($A30,[1]февраль!$B:$F,5, ),0)</f>
        <v>0</v>
      </c>
      <c r="H30" s="10">
        <f>IFERROR(VLOOKUP($A30,[1]март!$B:$F,4, ),0)</f>
        <v>2251.6</v>
      </c>
      <c r="I30" s="10">
        <f>IFERROR(VLOOKUP($A30,[1]март!$B:$F,5, ),0)</f>
        <v>0</v>
      </c>
      <c r="J30" s="10">
        <f>IFERROR(VLOOKUP($A30,[1]апрель!$B:$F,4, ),0)</f>
        <v>2251.6</v>
      </c>
      <c r="K30" s="10">
        <f>IFERROR(VLOOKUP($A30,[1]апрель!$B:$F,5, ),0)</f>
        <v>10000</v>
      </c>
      <c r="L30" s="10">
        <f>IFERROR(VLOOKUP($A30,[1]май!$B:$F,4, ),0)</f>
        <v>3053.08</v>
      </c>
      <c r="M30" s="10">
        <f>IFERROR(VLOOKUP($A30,[1]май!$B:$F,5, ),0)</f>
        <v>0</v>
      </c>
      <c r="N30" s="10">
        <f>IFERROR(VLOOKUP($A30,[1]июнь!$B:$F,4, ),0)</f>
        <v>3053.08</v>
      </c>
      <c r="O30" s="10">
        <f>IFERROR(VLOOKUP($A30,[1]июнь!$B:$F,5, ),0)</f>
        <v>0</v>
      </c>
      <c r="P30" s="10">
        <f>IFERROR(VLOOKUP($A30,[1]июль!$B:$F,4, ),0)</f>
        <v>3053.08</v>
      </c>
      <c r="Q30" s="10">
        <f>IFERROR(VLOOKUP($A30,[1]июль!$B:$F,5, ),0)</f>
        <v>0</v>
      </c>
      <c r="R30" s="10">
        <f>IFERROR(VLOOKUP($A30,[1]август!$B:$F,4, ),0)</f>
        <v>3053.08</v>
      </c>
      <c r="S30" s="10">
        <f>IFERROR(VLOOKUP($A30,[1]август!$B:$F,5, ),0)</f>
        <v>10000</v>
      </c>
      <c r="T30" s="10">
        <f>IFERROR(VLOOKUP($A30,[1]сентябрь!$B:$F,4, ),0)</f>
        <v>3053.08</v>
      </c>
      <c r="U30" s="10">
        <f>IFERROR(VLOOKUP($A30,[1]сентябрь!$B:$F,5, ),0)</f>
        <v>0</v>
      </c>
      <c r="V30" s="10">
        <f>IFERROR(VLOOKUP($A30,[1]октябрь!$B:$F,4, ),0)</f>
        <v>2693.59</v>
      </c>
      <c r="W30" s="10">
        <f>IFERROR(VLOOKUP($A30,[1]октябрь!$B:$F,5, ),0)</f>
        <v>0</v>
      </c>
      <c r="X30" s="10">
        <f>IFERROR(VLOOKUP($A30,[1]ноябрь!$B:$F,4, ),0)</f>
        <v>2693.59</v>
      </c>
      <c r="Y30" s="10">
        <f>IFERROR(VLOOKUP($A30,[1]ноябрь!$B:$F,5, ),0)</f>
        <v>5000</v>
      </c>
      <c r="Z30" s="10">
        <f>IFERROR(VLOOKUP($A30,[1]декабрь!$B:$F,4, ),0)</f>
        <v>2693.59</v>
      </c>
      <c r="AA30" s="10">
        <f>IFERROR(VLOOKUP($A30,[1]декабрь!$B:$F,5, ),0)</f>
        <v>0</v>
      </c>
      <c r="AB30" s="11">
        <f t="shared" si="0"/>
        <v>1091.4299999999994</v>
      </c>
    </row>
    <row r="31" spans="1:28" x14ac:dyDescent="0.25">
      <c r="A31" s="9" t="s">
        <v>47</v>
      </c>
      <c r="B31" s="10">
        <f>IFERROR(VLOOKUP($A31,[1]январь!$B:$F,2, ),0)</f>
        <v>100432.9</v>
      </c>
      <c r="C31" s="10">
        <f>IFERROR(VLOOKUP($A31,[1]январь!$B:$F,3, ),0)</f>
        <v>0</v>
      </c>
      <c r="D31" s="10">
        <f>IFERROR(VLOOKUP($A31,[1]январь!$B:$F,4, ),0)</f>
        <v>2354.4499999999998</v>
      </c>
      <c r="E31" s="10">
        <f>IFERROR(VLOOKUP($A31,[1]январь!$B:$F,5, ),0)</f>
        <v>0</v>
      </c>
      <c r="F31" s="10">
        <f>IFERROR(VLOOKUP($A31,[1]февраль!$B:$F,4, ),0)</f>
        <v>2354.4499999999998</v>
      </c>
      <c r="G31" s="10">
        <f>IFERROR(VLOOKUP($A31,[1]февраль!$B:$F,5, ),0)</f>
        <v>0</v>
      </c>
      <c r="H31" s="10">
        <f>IFERROR(VLOOKUP($A31,[1]март!$B:$F,4, ),0)</f>
        <v>2354.4499999999998</v>
      </c>
      <c r="I31" s="10">
        <f>IFERROR(VLOOKUP($A31,[1]март!$B:$F,5, ),0)</f>
        <v>0</v>
      </c>
      <c r="J31" s="10">
        <f>IFERROR(VLOOKUP($A31,[1]апрель!$B:$F,4, ),0)</f>
        <v>2354.4499999999998</v>
      </c>
      <c r="K31" s="10">
        <f>IFERROR(VLOOKUP($A31,[1]апрель!$B:$F,5, ),0)</f>
        <v>10000</v>
      </c>
      <c r="L31" s="10">
        <f>IFERROR(VLOOKUP($A31,[1]май!$B:$F,4, ),0)</f>
        <v>3195.32</v>
      </c>
      <c r="M31" s="10">
        <f>IFERROR(VLOOKUP($A31,[1]май!$B:$F,5, ),0)</f>
        <v>10000</v>
      </c>
      <c r="N31" s="10">
        <f>IFERROR(VLOOKUP($A31,[1]июнь!$B:$F,4, ),0)</f>
        <v>3195.32</v>
      </c>
      <c r="O31" s="10">
        <f>IFERROR(VLOOKUP($A31,[1]июнь!$B:$F,5, ),0)</f>
        <v>0</v>
      </c>
      <c r="P31" s="10">
        <f>IFERROR(VLOOKUP($A31,[1]июль!$B:$F,4, ),0)</f>
        <v>3195.32</v>
      </c>
      <c r="Q31" s="10">
        <f>IFERROR(VLOOKUP($A31,[1]июль!$B:$F,5, ),0)</f>
        <v>0</v>
      </c>
      <c r="R31" s="10">
        <f>IFERROR(VLOOKUP($A31,[1]август!$B:$F,4, ),0)</f>
        <v>3195.32</v>
      </c>
      <c r="S31" s="10">
        <f>IFERROR(VLOOKUP($A31,[1]август!$B:$F,5, ),0)</f>
        <v>10000</v>
      </c>
      <c r="T31" s="10">
        <f>IFERROR(VLOOKUP($A31,[1]сентябрь!$B:$F,4, ),0)</f>
        <v>3195.32</v>
      </c>
      <c r="U31" s="10">
        <f>IFERROR(VLOOKUP($A31,[1]сентябрь!$B:$F,5, ),0)</f>
        <v>0</v>
      </c>
      <c r="V31" s="10">
        <f>IFERROR(VLOOKUP($A31,[1]октябрь!$B:$F,4, ),0)</f>
        <v>2693.59</v>
      </c>
      <c r="W31" s="10">
        <f>IFERROR(VLOOKUP($A31,[1]октябрь!$B:$F,5, ),0)</f>
        <v>10000</v>
      </c>
      <c r="X31" s="10">
        <f>IFERROR(VLOOKUP($A31,[1]ноябрь!$B:$F,4, ),0)</f>
        <v>2693.59</v>
      </c>
      <c r="Y31" s="10">
        <f>IFERROR(VLOOKUP($A31,[1]ноябрь!$B:$F,5, ),0)</f>
        <v>0</v>
      </c>
      <c r="Z31" s="10">
        <f>IFERROR(VLOOKUP($A31,[1]декабрь!$B:$F,4, ),0)</f>
        <v>2693.59</v>
      </c>
      <c r="AA31" s="10">
        <f>IFERROR(VLOOKUP($A31,[1]декабрь!$B:$F,5, ),0)</f>
        <v>0</v>
      </c>
      <c r="AB31" s="11">
        <f t="shared" si="0"/>
        <v>-93908.07</v>
      </c>
    </row>
    <row r="32" spans="1:28" x14ac:dyDescent="0.25">
      <c r="A32" s="9" t="s">
        <v>48</v>
      </c>
      <c r="B32" s="10">
        <f>IFERROR(VLOOKUP($A32,[1]январь!$B:$F,2, ),0)</f>
        <v>0</v>
      </c>
      <c r="C32" s="10">
        <f>IFERROR(VLOOKUP($A32,[1]январь!$B:$F,3, ),0)</f>
        <v>0</v>
      </c>
      <c r="D32" s="10">
        <f>IFERROR(VLOOKUP($A32,[1]январь!$B:$F,4, ),0)</f>
        <v>0</v>
      </c>
      <c r="E32" s="10">
        <f>IFERROR(VLOOKUP($A32,[1]январь!$B:$F,5, ),0)</f>
        <v>0</v>
      </c>
      <c r="F32" s="10">
        <f>IFERROR(VLOOKUP($A32,[1]февраль!$B:$F,4, ),0)</f>
        <v>0</v>
      </c>
      <c r="G32" s="10">
        <f>IFERROR(VLOOKUP($A32,[1]февраль!$B:$F,5, ),0)</f>
        <v>0</v>
      </c>
      <c r="H32" s="10">
        <f>IFERROR(VLOOKUP($A32,[1]март!$B:$F,4, ),0)</f>
        <v>0</v>
      </c>
      <c r="I32" s="10">
        <f>IFERROR(VLOOKUP($A32,[1]март!$B:$F,5, ),0)</f>
        <v>0</v>
      </c>
      <c r="J32" s="10">
        <f>IFERROR(VLOOKUP($A32,[1]апрель!$B:$F,4, ),0)</f>
        <v>0</v>
      </c>
      <c r="K32" s="10">
        <f>IFERROR(VLOOKUP($A32,[1]апрель!$B:$F,5, ),0)</f>
        <v>0</v>
      </c>
      <c r="L32" s="10">
        <f>IFERROR(VLOOKUP($A32,[1]май!$B:$F,4, ),0)</f>
        <v>0</v>
      </c>
      <c r="M32" s="10">
        <f>IFERROR(VLOOKUP($A32,[1]май!$B:$F,5, ),0)</f>
        <v>0</v>
      </c>
      <c r="N32" s="10">
        <f>IFERROR(VLOOKUP($A32,[1]июнь!$B:$F,4, ),0)</f>
        <v>0</v>
      </c>
      <c r="O32" s="10">
        <f>IFERROR(VLOOKUP($A32,[1]июнь!$B:$F,5, ),0)</f>
        <v>0</v>
      </c>
      <c r="P32" s="10">
        <f>IFERROR(VLOOKUP($A32,[1]июль!$B:$F,4, ),0)</f>
        <v>0</v>
      </c>
      <c r="Q32" s="10">
        <f>IFERROR(VLOOKUP($A32,[1]июль!$B:$F,5, ),0)</f>
        <v>0</v>
      </c>
      <c r="R32" s="10">
        <f>IFERROR(VLOOKUP($A32,[1]август!$B:$F,4, ),0)</f>
        <v>0</v>
      </c>
      <c r="S32" s="10">
        <f>IFERROR(VLOOKUP($A32,[1]август!$B:$F,5, ),0)</f>
        <v>0</v>
      </c>
      <c r="T32" s="10">
        <f>IFERROR(VLOOKUP($A32,[1]сентябрь!$B:$F,4, ),0)</f>
        <v>0</v>
      </c>
      <c r="U32" s="10">
        <f>IFERROR(VLOOKUP($A32,[1]сентябрь!$B:$F,5, ),0)</f>
        <v>0</v>
      </c>
      <c r="V32" s="10">
        <f>IFERROR(VLOOKUP($A32,[1]октябрь!$B:$F,4, ),0)</f>
        <v>0</v>
      </c>
      <c r="W32" s="10">
        <f>IFERROR(VLOOKUP($A32,[1]октябрь!$B:$F,5, ),0)</f>
        <v>0</v>
      </c>
      <c r="X32" s="10">
        <f>IFERROR(VLOOKUP($A32,[1]ноябрь!$B:$F,4, ),0)</f>
        <v>0</v>
      </c>
      <c r="Y32" s="10">
        <f>IFERROR(VLOOKUP($A32,[1]ноябрь!$B:$F,5, ),0)</f>
        <v>0</v>
      </c>
      <c r="Z32" s="10">
        <f>IFERROR(VLOOKUP($A32,[1]декабрь!$B:$F,4, ),0)</f>
        <v>0</v>
      </c>
      <c r="AA32" s="10">
        <f>IFERROR(VLOOKUP($A32,[1]декабрь!$B:$F,5, ),0)</f>
        <v>0</v>
      </c>
      <c r="AB32" s="11">
        <f t="shared" si="0"/>
        <v>0</v>
      </c>
    </row>
    <row r="33" spans="1:28" x14ac:dyDescent="0.25">
      <c r="A33" s="9" t="s">
        <v>49</v>
      </c>
      <c r="B33" s="10">
        <f>IFERROR(VLOOKUP($A33,[1]январь!$B:$F,2, ),0)</f>
        <v>0</v>
      </c>
      <c r="C33" s="10">
        <f>IFERROR(VLOOKUP($A33,[1]январь!$B:$F,3, ),0)</f>
        <v>2138.4</v>
      </c>
      <c r="D33" s="10">
        <f>IFERROR(VLOOKUP($A33,[1]январь!$B:$F,4, ),0)</f>
        <v>2251.6</v>
      </c>
      <c r="E33" s="10">
        <f>IFERROR(VLOOKUP($A33,[1]январь!$B:$F,5, ),0)</f>
        <v>0</v>
      </c>
      <c r="F33" s="10">
        <f>IFERROR(VLOOKUP($A33,[1]февраль!$B:$F,4, ),0)</f>
        <v>2251.6</v>
      </c>
      <c r="G33" s="10">
        <f>IFERROR(VLOOKUP($A33,[1]февраль!$B:$F,5, ),0)</f>
        <v>0</v>
      </c>
      <c r="H33" s="10">
        <f>IFERROR(VLOOKUP($A33,[1]март!$B:$F,4, ),0)</f>
        <v>2251.6</v>
      </c>
      <c r="I33" s="10">
        <f>IFERROR(VLOOKUP($A33,[1]март!$B:$F,5, ),0)</f>
        <v>0</v>
      </c>
      <c r="J33" s="10">
        <f>IFERROR(VLOOKUP($A33,[1]апрель!$B:$F,4, ),0)</f>
        <v>2251.6</v>
      </c>
      <c r="K33" s="10">
        <f>IFERROR(VLOOKUP($A33,[1]апрель!$B:$F,5, ),0)</f>
        <v>0</v>
      </c>
      <c r="L33" s="10">
        <f>IFERROR(VLOOKUP($A33,[1]май!$B:$F,4, ),0)</f>
        <v>3053.08</v>
      </c>
      <c r="M33" s="10">
        <f>IFERROR(VLOOKUP($A33,[1]май!$B:$F,5, ),0)</f>
        <v>0</v>
      </c>
      <c r="N33" s="10">
        <f>IFERROR(VLOOKUP($A33,[1]июнь!$B:$F,4, ),0)</f>
        <v>3053.08</v>
      </c>
      <c r="O33" s="10">
        <f>IFERROR(VLOOKUP($A33,[1]июнь!$B:$F,5, ),0)</f>
        <v>12000</v>
      </c>
      <c r="P33" s="10">
        <f>IFERROR(VLOOKUP($A33,[1]июль!$B:$F,4, ),0)</f>
        <v>3053.08</v>
      </c>
      <c r="Q33" s="10">
        <f>IFERROR(VLOOKUP($A33,[1]июль!$B:$F,5, ),0)</f>
        <v>0</v>
      </c>
      <c r="R33" s="10">
        <f>IFERROR(VLOOKUP($A33,[1]август!$B:$F,4, ),0)</f>
        <v>3053.08</v>
      </c>
      <c r="S33" s="10">
        <f>IFERROR(VLOOKUP($A33,[1]август!$B:$F,5, ),0)</f>
        <v>0</v>
      </c>
      <c r="T33" s="10">
        <f>IFERROR(VLOOKUP($A33,[1]сентябрь!$B:$F,4, ),0)</f>
        <v>3053.08</v>
      </c>
      <c r="U33" s="10">
        <f>IFERROR(VLOOKUP($A33,[1]сентябрь!$B:$F,5, ),0)</f>
        <v>0</v>
      </c>
      <c r="V33" s="10">
        <f>IFERROR(VLOOKUP($A33,[1]октябрь!$B:$F,4, ),0)</f>
        <v>2693.59</v>
      </c>
      <c r="W33" s="10">
        <f>IFERROR(VLOOKUP($A33,[1]октябрь!$B:$F,5, ),0)</f>
        <v>0</v>
      </c>
      <c r="X33" s="10">
        <f>IFERROR(VLOOKUP($A33,[1]ноябрь!$B:$F,4, ),0)</f>
        <v>2693.59</v>
      </c>
      <c r="Y33" s="10">
        <f>IFERROR(VLOOKUP($A33,[1]ноябрь!$B:$F,5, ),0)</f>
        <v>0</v>
      </c>
      <c r="Z33" s="10">
        <f>IFERROR(VLOOKUP($A33,[1]декабрь!$B:$F,4, ),0)</f>
        <v>2693.59</v>
      </c>
      <c r="AA33" s="10">
        <f>IFERROR(VLOOKUP($A33,[1]декабрь!$B:$F,5, ),0)</f>
        <v>20000</v>
      </c>
      <c r="AB33" s="11">
        <f t="shared" si="0"/>
        <v>1785.829999999999</v>
      </c>
    </row>
    <row r="34" spans="1:28" x14ac:dyDescent="0.25">
      <c r="A34" s="9" t="s">
        <v>50</v>
      </c>
      <c r="B34" s="10">
        <f>IFERROR(VLOOKUP($A34,[1]январь!$B:$F,2, ),0)</f>
        <v>480</v>
      </c>
      <c r="C34" s="10">
        <f>IFERROR(VLOOKUP($A34,[1]январь!$B:$F,3, ),0)</f>
        <v>0</v>
      </c>
      <c r="D34" s="10">
        <f>IFERROR(VLOOKUP($A34,[1]январь!$B:$F,4, ),0)</f>
        <v>2138.35</v>
      </c>
      <c r="E34" s="10">
        <f>IFERROR(VLOOKUP($A34,[1]январь!$B:$F,5, ),0)</f>
        <v>0</v>
      </c>
      <c r="F34" s="10">
        <f>IFERROR(VLOOKUP($A34,[1]февраль!$B:$F,4, ),0)</f>
        <v>2138.35</v>
      </c>
      <c r="G34" s="10">
        <f>IFERROR(VLOOKUP($A34,[1]февраль!$B:$F,5, ),0)</f>
        <v>0</v>
      </c>
      <c r="H34" s="10">
        <f>IFERROR(VLOOKUP($A34,[1]март!$B:$F,4, ),0)</f>
        <v>2138.35</v>
      </c>
      <c r="I34" s="10">
        <f>IFERROR(VLOOKUP($A34,[1]март!$B:$F,5, ),0)</f>
        <v>10895.05</v>
      </c>
      <c r="J34" s="10">
        <f>IFERROR(VLOOKUP($A34,[1]апрель!$B:$F,4, ),0)</f>
        <v>2138.35</v>
      </c>
      <c r="K34" s="10">
        <f>IFERROR(VLOOKUP($A34,[1]апрель!$B:$F,5, ),0)</f>
        <v>0</v>
      </c>
      <c r="L34" s="10">
        <f>IFERROR(VLOOKUP($A34,[1]май!$B:$F,4, ),0)</f>
        <v>2896.37</v>
      </c>
      <c r="M34" s="10">
        <f>IFERROR(VLOOKUP($A34,[1]май!$B:$F,5, ),0)</f>
        <v>0</v>
      </c>
      <c r="N34" s="10">
        <f>IFERROR(VLOOKUP($A34,[1]июнь!$B:$F,4, ),0)</f>
        <v>2896.37</v>
      </c>
      <c r="O34" s="10">
        <f>IFERROR(VLOOKUP($A34,[1]июнь!$B:$F,5, ),0)</f>
        <v>0</v>
      </c>
      <c r="P34" s="10">
        <f>IFERROR(VLOOKUP($A34,[1]июль!$B:$F,4, ),0)</f>
        <v>2896.37</v>
      </c>
      <c r="Q34" s="10">
        <f>IFERROR(VLOOKUP($A34,[1]июль!$B:$F,5, ),0)</f>
        <v>0</v>
      </c>
      <c r="R34" s="10">
        <f>IFERROR(VLOOKUP($A34,[1]август!$B:$F,4, ),0)</f>
        <v>2896.37</v>
      </c>
      <c r="S34" s="10">
        <f>IFERROR(VLOOKUP($A34,[1]август!$B:$F,5, ),0)</f>
        <v>15000</v>
      </c>
      <c r="T34" s="10">
        <f>IFERROR(VLOOKUP($A34,[1]сентябрь!$B:$F,4, ),0)</f>
        <v>2896.37</v>
      </c>
      <c r="U34" s="10">
        <f>IFERROR(VLOOKUP($A34,[1]сентябрь!$B:$F,5, ),0)</f>
        <v>0</v>
      </c>
      <c r="V34" s="10">
        <f>IFERROR(VLOOKUP($A34,[1]октябрь!$B:$F,4, ),0)</f>
        <v>2693.59</v>
      </c>
      <c r="W34" s="10">
        <f>IFERROR(VLOOKUP($A34,[1]октябрь!$B:$F,5, ),0)</f>
        <v>0</v>
      </c>
      <c r="X34" s="10">
        <f>IFERROR(VLOOKUP($A34,[1]ноябрь!$B:$F,4, ),0)</f>
        <v>2693.59</v>
      </c>
      <c r="Y34" s="10">
        <f>IFERROR(VLOOKUP($A34,[1]ноябрь!$B:$F,5, ),0)</f>
        <v>0</v>
      </c>
      <c r="Z34" s="10">
        <f>IFERROR(VLOOKUP($A34,[1]декабрь!$B:$F,4, ),0)</f>
        <v>2693.59</v>
      </c>
      <c r="AA34" s="10">
        <f>IFERROR(VLOOKUP($A34,[1]декабрь!$B:$F,5, ),0)</f>
        <v>0</v>
      </c>
      <c r="AB34" s="11">
        <f t="shared" si="0"/>
        <v>-5700.9699999999975</v>
      </c>
    </row>
    <row r="35" spans="1:28" x14ac:dyDescent="0.25">
      <c r="A35" s="9" t="s">
        <v>51</v>
      </c>
      <c r="B35" s="10">
        <f>IFERROR(VLOOKUP($A35,[1]январь!$B:$F,2, ),0)</f>
        <v>480</v>
      </c>
      <c r="C35" s="10">
        <f>IFERROR(VLOOKUP($A35,[1]январь!$B:$F,3, ),0)</f>
        <v>0</v>
      </c>
      <c r="D35" s="10">
        <f>IFERROR(VLOOKUP($A35,[1]январь!$B:$F,4, ),0)</f>
        <v>1819.35</v>
      </c>
      <c r="E35" s="10">
        <f>IFERROR(VLOOKUP($A35,[1]январь!$B:$F,5, ),0)</f>
        <v>0</v>
      </c>
      <c r="F35" s="10">
        <f>IFERROR(VLOOKUP($A35,[1]февраль!$B:$F,4, ),0)</f>
        <v>1819.35</v>
      </c>
      <c r="G35" s="10">
        <f>IFERROR(VLOOKUP($A35,[1]февраль!$B:$F,5, ),0)</f>
        <v>0</v>
      </c>
      <c r="H35" s="10">
        <f>IFERROR(VLOOKUP($A35,[1]март!$B:$F,4, ),0)</f>
        <v>1819.35</v>
      </c>
      <c r="I35" s="10">
        <f>IFERROR(VLOOKUP($A35,[1]март!$B:$F,5, ),0)</f>
        <v>9938.0499999999993</v>
      </c>
      <c r="J35" s="10">
        <f>IFERROR(VLOOKUP($A35,[1]апрель!$B:$F,4, ),0)</f>
        <v>1819.35</v>
      </c>
      <c r="K35" s="10">
        <f>IFERROR(VLOOKUP($A35,[1]апрель!$B:$F,5, ),0)</f>
        <v>0</v>
      </c>
      <c r="L35" s="10">
        <f>IFERROR(VLOOKUP($A35,[1]май!$B:$F,4, ),0)</f>
        <v>2455.1799999999998</v>
      </c>
      <c r="M35" s="10">
        <f>IFERROR(VLOOKUP($A35,[1]май!$B:$F,5, ),0)</f>
        <v>0</v>
      </c>
      <c r="N35" s="10">
        <f>IFERROR(VLOOKUP($A35,[1]июнь!$B:$F,4, ),0)</f>
        <v>2455.1799999999998</v>
      </c>
      <c r="O35" s="10">
        <f>IFERROR(VLOOKUP($A35,[1]июнь!$B:$F,5, ),0)</f>
        <v>0</v>
      </c>
      <c r="P35" s="10">
        <f>IFERROR(VLOOKUP($A35,[1]июль!$B:$F,4, ),0)</f>
        <v>2455.1799999999998</v>
      </c>
      <c r="Q35" s="10">
        <f>IFERROR(VLOOKUP($A35,[1]июль!$B:$F,5, ),0)</f>
        <v>0</v>
      </c>
      <c r="R35" s="10">
        <f>IFERROR(VLOOKUP($A35,[1]август!$B:$F,4, ),0)</f>
        <v>2455.1799999999998</v>
      </c>
      <c r="S35" s="10">
        <f>IFERROR(VLOOKUP($A35,[1]август!$B:$F,5, ),0)</f>
        <v>15000</v>
      </c>
      <c r="T35" s="10">
        <f>IFERROR(VLOOKUP($A35,[1]сентябрь!$B:$F,4, ),0)</f>
        <v>2455.1799999999998</v>
      </c>
      <c r="U35" s="10">
        <f>IFERROR(VLOOKUP($A35,[1]сентябрь!$B:$F,5, ),0)</f>
        <v>0</v>
      </c>
      <c r="V35" s="10">
        <f>IFERROR(VLOOKUP($A35,[1]октябрь!$B:$F,4, ),0)</f>
        <v>2693.59</v>
      </c>
      <c r="W35" s="10">
        <f>IFERROR(VLOOKUP($A35,[1]октябрь!$B:$F,5, ),0)</f>
        <v>0</v>
      </c>
      <c r="X35" s="10">
        <f>IFERROR(VLOOKUP($A35,[1]ноябрь!$B:$F,4, ),0)</f>
        <v>2693.59</v>
      </c>
      <c r="Y35" s="10">
        <f>IFERROR(VLOOKUP($A35,[1]ноябрь!$B:$F,5, ),0)</f>
        <v>0</v>
      </c>
      <c r="Z35" s="10">
        <f>IFERROR(VLOOKUP($A35,[1]декабрь!$B:$F,4, ),0)</f>
        <v>2693.59</v>
      </c>
      <c r="AA35" s="10">
        <f>IFERROR(VLOOKUP($A35,[1]декабрь!$B:$F,5, ),0)</f>
        <v>0</v>
      </c>
      <c r="AB35" s="11">
        <f t="shared" si="0"/>
        <v>-3176.0200000000023</v>
      </c>
    </row>
    <row r="36" spans="1:28" x14ac:dyDescent="0.25">
      <c r="A36" s="9" t="s">
        <v>52</v>
      </c>
      <c r="B36" s="10">
        <f>IFERROR(VLOOKUP($A36,[1]январь!$B:$F,2, ),0)</f>
        <v>0</v>
      </c>
      <c r="C36" s="10">
        <f>IFERROR(VLOOKUP($A36,[1]январь!$B:$F,3, ),0)</f>
        <v>4610.1499999999996</v>
      </c>
      <c r="D36" s="10">
        <f>IFERROR(VLOOKUP($A36,[1]январь!$B:$F,4, ),0)</f>
        <v>1821.1</v>
      </c>
      <c r="E36" s="10">
        <f>IFERROR(VLOOKUP($A36,[1]январь!$B:$F,5, ),0)</f>
        <v>0</v>
      </c>
      <c r="F36" s="10">
        <f>IFERROR(VLOOKUP($A36,[1]февраль!$B:$F,4, ),0)</f>
        <v>1821.1</v>
      </c>
      <c r="G36" s="10">
        <f>IFERROR(VLOOKUP($A36,[1]февраль!$B:$F,5, ),0)</f>
        <v>0</v>
      </c>
      <c r="H36" s="10">
        <f>IFERROR(VLOOKUP($A36,[1]март!$B:$F,4, ),0)</f>
        <v>1821.1</v>
      </c>
      <c r="I36" s="10">
        <f>IFERROR(VLOOKUP($A36,[1]март!$B:$F,5, ),0)</f>
        <v>0</v>
      </c>
      <c r="J36" s="10">
        <f>IFERROR(VLOOKUP($A36,[1]апрель!$B:$F,4, ),0)</f>
        <v>1821.1</v>
      </c>
      <c r="K36" s="10">
        <f>IFERROR(VLOOKUP($A36,[1]апрель!$B:$F,5, ),0)</f>
        <v>0</v>
      </c>
      <c r="L36" s="10">
        <f>IFERROR(VLOOKUP($A36,[1]май!$B:$F,4, ),0)</f>
        <v>2457.59</v>
      </c>
      <c r="M36" s="10">
        <f>IFERROR(VLOOKUP($A36,[1]май!$B:$F,5, ),0)</f>
        <v>0</v>
      </c>
      <c r="N36" s="10">
        <f>IFERROR(VLOOKUP($A36,[1]июнь!$B:$F,4, ),0)</f>
        <v>2457.59</v>
      </c>
      <c r="O36" s="10">
        <f>IFERROR(VLOOKUP($A36,[1]июнь!$B:$F,5, ),0)</f>
        <v>7600</v>
      </c>
      <c r="P36" s="10">
        <f>IFERROR(VLOOKUP($A36,[1]июль!$B:$F,4, ),0)</f>
        <v>2457.59</v>
      </c>
      <c r="Q36" s="10">
        <f>IFERROR(VLOOKUP($A36,[1]июль!$B:$F,5, ),0)</f>
        <v>2500</v>
      </c>
      <c r="R36" s="10">
        <f>IFERROR(VLOOKUP($A36,[1]август!$B:$F,4, ),0)</f>
        <v>2457.59</v>
      </c>
      <c r="S36" s="10">
        <f>IFERROR(VLOOKUP($A36,[1]август!$B:$F,5, ),0)</f>
        <v>2405</v>
      </c>
      <c r="T36" s="10">
        <f>IFERROR(VLOOKUP($A36,[1]сентябрь!$B:$F,4, ),0)</f>
        <v>2457.59</v>
      </c>
      <c r="U36" s="10">
        <f>IFERROR(VLOOKUP($A36,[1]сентябрь!$B:$F,5, ),0)</f>
        <v>2500</v>
      </c>
      <c r="V36" s="10">
        <f>IFERROR(VLOOKUP($A36,[1]октябрь!$B:$F,4, ),0)</f>
        <v>2693.59</v>
      </c>
      <c r="W36" s="10">
        <f>IFERROR(VLOOKUP($A36,[1]октябрь!$B:$F,5, ),0)</f>
        <v>2700</v>
      </c>
      <c r="X36" s="10">
        <f>IFERROR(VLOOKUP($A36,[1]ноябрь!$B:$F,4, ),0)</f>
        <v>2693.59</v>
      </c>
      <c r="Y36" s="10">
        <f>IFERROR(VLOOKUP($A36,[1]ноябрь!$B:$F,5, ),0)</f>
        <v>2700</v>
      </c>
      <c r="Z36" s="10">
        <f>IFERROR(VLOOKUP($A36,[1]декабрь!$B:$F,4, ),0)</f>
        <v>2693.59</v>
      </c>
      <c r="AA36" s="10">
        <f>IFERROR(VLOOKUP($A36,[1]декабрь!$B:$F,5, ),0)</f>
        <v>2700</v>
      </c>
      <c r="AB36" s="11">
        <f t="shared" si="0"/>
        <v>62.0300000000002</v>
      </c>
    </row>
    <row r="37" spans="1:28" x14ac:dyDescent="0.25">
      <c r="A37" s="9" t="s">
        <v>53</v>
      </c>
      <c r="B37" s="10">
        <f>IFERROR(VLOOKUP($A37,[1]январь!$B:$F,2, ),0)</f>
        <v>0</v>
      </c>
      <c r="C37" s="10">
        <f>IFERROR(VLOOKUP($A37,[1]январь!$B:$F,3, ),0)</f>
        <v>1253.1500000000001</v>
      </c>
      <c r="D37" s="10">
        <f>IFERROR(VLOOKUP($A37,[1]январь!$B:$F,4, ),0)</f>
        <v>1824.6</v>
      </c>
      <c r="E37" s="10">
        <f>IFERROR(VLOOKUP($A37,[1]январь!$B:$F,5, ),0)</f>
        <v>0</v>
      </c>
      <c r="F37" s="10">
        <f>IFERROR(VLOOKUP($A37,[1]февраль!$B:$F,4, ),0)</f>
        <v>1824.6</v>
      </c>
      <c r="G37" s="10">
        <f>IFERROR(VLOOKUP($A37,[1]февраль!$B:$F,5, ),0)</f>
        <v>5000</v>
      </c>
      <c r="H37" s="10">
        <f>IFERROR(VLOOKUP($A37,[1]март!$B:$F,4, ),0)</f>
        <v>1824.6</v>
      </c>
      <c r="I37" s="10">
        <f>IFERROR(VLOOKUP($A37,[1]март!$B:$F,5, ),0)</f>
        <v>0</v>
      </c>
      <c r="J37" s="10">
        <f>IFERROR(VLOOKUP($A37,[1]апрель!$B:$F,4, ),0)</f>
        <v>1824.6</v>
      </c>
      <c r="K37" s="10">
        <f>IFERROR(VLOOKUP($A37,[1]апрель!$B:$F,5, ),0)</f>
        <v>0</v>
      </c>
      <c r="L37" s="10">
        <f>IFERROR(VLOOKUP($A37,[1]май!$B:$F,4, ),0)</f>
        <v>2462.41</v>
      </c>
      <c r="M37" s="10">
        <f>IFERROR(VLOOKUP($A37,[1]май!$B:$F,5, ),0)</f>
        <v>5000</v>
      </c>
      <c r="N37" s="10">
        <f>IFERROR(VLOOKUP($A37,[1]июнь!$B:$F,4, ),0)</f>
        <v>2462.41</v>
      </c>
      <c r="O37" s="10">
        <f>IFERROR(VLOOKUP($A37,[1]июнь!$B:$F,5, ),0)</f>
        <v>2000</v>
      </c>
      <c r="P37" s="10">
        <f>IFERROR(VLOOKUP($A37,[1]июль!$B:$F,4, ),0)</f>
        <v>2462.41</v>
      </c>
      <c r="Q37" s="10">
        <f>IFERROR(VLOOKUP($A37,[1]июль!$B:$F,5, ),0)</f>
        <v>0</v>
      </c>
      <c r="R37" s="10">
        <f>IFERROR(VLOOKUP($A37,[1]август!$B:$F,4, ),0)</f>
        <v>2462.41</v>
      </c>
      <c r="S37" s="10">
        <f>IFERROR(VLOOKUP($A37,[1]август!$B:$F,5, ),0)</f>
        <v>3000</v>
      </c>
      <c r="T37" s="10">
        <f>IFERROR(VLOOKUP($A37,[1]сентябрь!$B:$F,4, ),0)</f>
        <v>2462.41</v>
      </c>
      <c r="U37" s="10">
        <f>IFERROR(VLOOKUP($A37,[1]сентябрь!$B:$F,5, ),0)</f>
        <v>2500</v>
      </c>
      <c r="V37" s="10">
        <f>IFERROR(VLOOKUP($A37,[1]октябрь!$B:$F,4, ),0)</f>
        <v>2693.59</v>
      </c>
      <c r="W37" s="10">
        <f>IFERROR(VLOOKUP($A37,[1]октябрь!$B:$F,5, ),0)</f>
        <v>2300</v>
      </c>
      <c r="X37" s="10">
        <f>IFERROR(VLOOKUP($A37,[1]ноябрь!$B:$F,4, ),0)</f>
        <v>2693.59</v>
      </c>
      <c r="Y37" s="10">
        <f>IFERROR(VLOOKUP($A37,[1]ноябрь!$B:$F,5, ),0)</f>
        <v>2700</v>
      </c>
      <c r="Z37" s="10">
        <f>IFERROR(VLOOKUP($A37,[1]декабрь!$B:$F,4, ),0)</f>
        <v>2693.59</v>
      </c>
      <c r="AA37" s="10">
        <f>IFERROR(VLOOKUP($A37,[1]декабрь!$B:$F,5, ),0)</f>
        <v>4000</v>
      </c>
      <c r="AB37" s="11">
        <f t="shared" si="0"/>
        <v>61.930000000001655</v>
      </c>
    </row>
    <row r="38" spans="1:28" x14ac:dyDescent="0.25">
      <c r="A38" s="9" t="s">
        <v>54</v>
      </c>
      <c r="B38" s="10">
        <f>IFERROR(VLOOKUP($A38,[1]январь!$B:$F,2, ),0)</f>
        <v>88.15</v>
      </c>
      <c r="C38" s="10">
        <f>IFERROR(VLOOKUP($A38,[1]январь!$B:$F,3, ),0)</f>
        <v>0</v>
      </c>
      <c r="D38" s="10">
        <f>IFERROR(VLOOKUP($A38,[1]январь!$B:$F,4, ),0)</f>
        <v>2119.15</v>
      </c>
      <c r="E38" s="10">
        <f>IFERROR(VLOOKUP($A38,[1]январь!$B:$F,5, ),0)</f>
        <v>0</v>
      </c>
      <c r="F38" s="10">
        <f>IFERROR(VLOOKUP($A38,[1]февраль!$B:$F,4, ),0)</f>
        <v>2119.15</v>
      </c>
      <c r="G38" s="10">
        <f>IFERROR(VLOOKUP($A38,[1]февраль!$B:$F,5, ),0)</f>
        <v>1000</v>
      </c>
      <c r="H38" s="10">
        <f>IFERROR(VLOOKUP($A38,[1]март!$B:$F,4, ),0)</f>
        <v>2119.15</v>
      </c>
      <c r="I38" s="10">
        <f>IFERROR(VLOOKUP($A38,[1]март!$B:$F,5, ),0)</f>
        <v>3500</v>
      </c>
      <c r="J38" s="10">
        <f>IFERROR(VLOOKUP($A38,[1]апрель!$B:$F,4, ),0)</f>
        <v>2119.15</v>
      </c>
      <c r="K38" s="10">
        <f>IFERROR(VLOOKUP($A38,[1]апрель!$B:$F,5, ),0)</f>
        <v>4100</v>
      </c>
      <c r="L38" s="10">
        <f>IFERROR(VLOOKUP($A38,[1]май!$B:$F,4, ),0)</f>
        <v>2869.85</v>
      </c>
      <c r="M38" s="10">
        <f>IFERROR(VLOOKUP($A38,[1]май!$B:$F,5, ),0)</f>
        <v>0</v>
      </c>
      <c r="N38" s="10">
        <f>IFERROR(VLOOKUP($A38,[1]июнь!$B:$F,4, ),0)</f>
        <v>2869.85</v>
      </c>
      <c r="O38" s="10">
        <f>IFERROR(VLOOKUP($A38,[1]июнь!$B:$F,5, ),0)</f>
        <v>0</v>
      </c>
      <c r="P38" s="10">
        <f>IFERROR(VLOOKUP($A38,[1]июль!$B:$F,4, ),0)</f>
        <v>2869.85</v>
      </c>
      <c r="Q38" s="10">
        <f>IFERROR(VLOOKUP($A38,[1]июль!$B:$F,5, ),0)</f>
        <v>3000</v>
      </c>
      <c r="R38" s="10">
        <f>IFERROR(VLOOKUP($A38,[1]август!$B:$F,4, ),0)</f>
        <v>2869.85</v>
      </c>
      <c r="S38" s="10">
        <f>IFERROR(VLOOKUP($A38,[1]август!$B:$F,5, ),0)</f>
        <v>5770</v>
      </c>
      <c r="T38" s="10">
        <f>IFERROR(VLOOKUP($A38,[1]сентябрь!$B:$F,4, ),0)</f>
        <v>2869.85</v>
      </c>
      <c r="U38" s="10">
        <f>IFERROR(VLOOKUP($A38,[1]сентябрь!$B:$F,5, ),0)</f>
        <v>2500</v>
      </c>
      <c r="V38" s="10">
        <f>IFERROR(VLOOKUP($A38,[1]октябрь!$B:$F,4, ),0)</f>
        <v>2693.59</v>
      </c>
      <c r="W38" s="10">
        <f>IFERROR(VLOOKUP($A38,[1]октябрь!$B:$F,5, ),0)</f>
        <v>3000</v>
      </c>
      <c r="X38" s="10">
        <f>IFERROR(VLOOKUP($A38,[1]ноябрь!$B:$F,4, ),0)</f>
        <v>2693.59</v>
      </c>
      <c r="Y38" s="10">
        <f>IFERROR(VLOOKUP($A38,[1]ноябрь!$B:$F,5, ),0)</f>
        <v>0</v>
      </c>
      <c r="Z38" s="10">
        <f>IFERROR(VLOOKUP($A38,[1]декабрь!$B:$F,4, ),0)</f>
        <v>2693.59</v>
      </c>
      <c r="AA38" s="10">
        <f>IFERROR(VLOOKUP($A38,[1]декабрь!$B:$F,5, ),0)</f>
        <v>8200</v>
      </c>
      <c r="AB38" s="11">
        <f t="shared" si="0"/>
        <v>75.230000000000473</v>
      </c>
    </row>
    <row r="39" spans="1:28" x14ac:dyDescent="0.25">
      <c r="A39" s="9" t="s">
        <v>55</v>
      </c>
      <c r="B39" s="10">
        <f>IFERROR(VLOOKUP($A39,[1]январь!$B:$F,2, ),0)</f>
        <v>0</v>
      </c>
      <c r="C39" s="10">
        <f>IFERROR(VLOOKUP($A39,[1]январь!$B:$F,3, ),0)</f>
        <v>509.65</v>
      </c>
      <c r="D39" s="10">
        <f>IFERROR(VLOOKUP($A39,[1]январь!$B:$F,4, ),0)</f>
        <v>1815.85</v>
      </c>
      <c r="E39" s="10">
        <f>IFERROR(VLOOKUP($A39,[1]январь!$B:$F,5, ),0)</f>
        <v>0</v>
      </c>
      <c r="F39" s="10">
        <f>IFERROR(VLOOKUP($A39,[1]февраль!$B:$F,4, ),0)</f>
        <v>1815.85</v>
      </c>
      <c r="G39" s="10">
        <f>IFERROR(VLOOKUP($A39,[1]февраль!$B:$F,5, ),0)</f>
        <v>8000</v>
      </c>
      <c r="H39" s="10">
        <f>IFERROR(VLOOKUP($A39,[1]март!$B:$F,4, ),0)</f>
        <v>1815.85</v>
      </c>
      <c r="I39" s="10">
        <f>IFERROR(VLOOKUP($A39,[1]март!$B:$F,5, ),0)</f>
        <v>0</v>
      </c>
      <c r="J39" s="10">
        <f>IFERROR(VLOOKUP($A39,[1]апрель!$B:$F,4, ),0)</f>
        <v>1815.85</v>
      </c>
      <c r="K39" s="10">
        <f>IFERROR(VLOOKUP($A39,[1]апрель!$B:$F,5, ),0)</f>
        <v>0</v>
      </c>
      <c r="L39" s="10">
        <f>IFERROR(VLOOKUP($A39,[1]май!$B:$F,4, ),0)</f>
        <v>2450.36</v>
      </c>
      <c r="M39" s="10">
        <f>IFERROR(VLOOKUP($A39,[1]май!$B:$F,5, ),0)</f>
        <v>0</v>
      </c>
      <c r="N39" s="10">
        <f>IFERROR(VLOOKUP($A39,[1]июнь!$B:$F,4, ),0)</f>
        <v>2450.36</v>
      </c>
      <c r="O39" s="10">
        <f>IFERROR(VLOOKUP($A39,[1]июнь!$B:$F,5, ),0)</f>
        <v>0</v>
      </c>
      <c r="P39" s="10">
        <f>IFERROR(VLOOKUP($A39,[1]июль!$B:$F,4, ),0)</f>
        <v>2450.36</v>
      </c>
      <c r="Q39" s="10">
        <f>IFERROR(VLOOKUP($A39,[1]июль!$B:$F,5, ),0)</f>
        <v>0</v>
      </c>
      <c r="R39" s="10">
        <f>IFERROR(VLOOKUP($A39,[1]август!$B:$F,4, ),0)</f>
        <v>2450.36</v>
      </c>
      <c r="S39" s="10">
        <f>IFERROR(VLOOKUP($A39,[1]август!$B:$F,5, ),0)</f>
        <v>16000</v>
      </c>
      <c r="T39" s="10">
        <f>IFERROR(VLOOKUP($A39,[1]сентябрь!$B:$F,4, ),0)</f>
        <v>2450.36</v>
      </c>
      <c r="U39" s="10">
        <f>IFERROR(VLOOKUP($A39,[1]сентябрь!$B:$F,5, ),0)</f>
        <v>0</v>
      </c>
      <c r="V39" s="10">
        <f>IFERROR(VLOOKUP($A39,[1]октябрь!$B:$F,4, ),0)</f>
        <v>2693.59</v>
      </c>
      <c r="W39" s="10">
        <f>IFERROR(VLOOKUP($A39,[1]октябрь!$B:$F,5, ),0)</f>
        <v>0</v>
      </c>
      <c r="X39" s="10">
        <f>IFERROR(VLOOKUP($A39,[1]ноябрь!$B:$F,4, ),0)</f>
        <v>2693.59</v>
      </c>
      <c r="Y39" s="10">
        <f>IFERROR(VLOOKUP($A39,[1]ноябрь!$B:$F,5, ),0)</f>
        <v>0</v>
      </c>
      <c r="Z39" s="10">
        <f>IFERROR(VLOOKUP($A39,[1]декабрь!$B:$F,4, ),0)</f>
        <v>2693.59</v>
      </c>
      <c r="AA39" s="10">
        <f>IFERROR(VLOOKUP($A39,[1]декабрь!$B:$F,5, ),0)</f>
        <v>0</v>
      </c>
      <c r="AB39" s="11">
        <f t="shared" si="0"/>
        <v>-3086.3200000000015</v>
      </c>
    </row>
    <row r="40" spans="1:28" x14ac:dyDescent="0.25">
      <c r="A40" s="9" t="s">
        <v>56</v>
      </c>
      <c r="B40" s="10">
        <f>IFERROR(VLOOKUP($A40,[1]январь!$B:$F,2, ),0)</f>
        <v>0</v>
      </c>
      <c r="C40" s="10">
        <f>IFERROR(VLOOKUP($A40,[1]январь!$B:$F,3, ),0)</f>
        <v>3019.65</v>
      </c>
      <c r="D40" s="10">
        <f>IFERROR(VLOOKUP($A40,[1]январь!$B:$F,4, ),0)</f>
        <v>1815.85</v>
      </c>
      <c r="E40" s="10">
        <f>IFERROR(VLOOKUP($A40,[1]январь!$B:$F,5, ),0)</f>
        <v>0</v>
      </c>
      <c r="F40" s="10">
        <f>IFERROR(VLOOKUP($A40,[1]февраль!$B:$F,4, ),0)</f>
        <v>1815.85</v>
      </c>
      <c r="G40" s="10">
        <f>IFERROR(VLOOKUP($A40,[1]февраль!$B:$F,5, ),0)</f>
        <v>0</v>
      </c>
      <c r="H40" s="10">
        <f>IFERROR(VLOOKUP($A40,[1]март!$B:$F,4, ),0)</f>
        <v>1815.85</v>
      </c>
      <c r="I40" s="10">
        <f>IFERROR(VLOOKUP($A40,[1]март!$B:$F,5, ),0)</f>
        <v>4950</v>
      </c>
      <c r="J40" s="10">
        <f>IFERROR(VLOOKUP($A40,[1]апрель!$B:$F,4, ),0)</f>
        <v>1815.85</v>
      </c>
      <c r="K40" s="10">
        <f>IFERROR(VLOOKUP($A40,[1]апрель!$B:$F,5, ),0)</f>
        <v>0</v>
      </c>
      <c r="L40" s="10">
        <f>IFERROR(VLOOKUP($A40,[1]май!$B:$F,4, ),0)</f>
        <v>2450.36</v>
      </c>
      <c r="M40" s="10">
        <f>IFERROR(VLOOKUP($A40,[1]май!$B:$F,5, ),0)</f>
        <v>0</v>
      </c>
      <c r="N40" s="10">
        <f>IFERROR(VLOOKUP($A40,[1]июнь!$B:$F,4, ),0)</f>
        <v>2450.36</v>
      </c>
      <c r="O40" s="10">
        <f>IFERROR(VLOOKUP($A40,[1]июнь!$B:$F,5, ),0)</f>
        <v>0</v>
      </c>
      <c r="P40" s="10">
        <f>IFERROR(VLOOKUP($A40,[1]июль!$B:$F,4, ),0)</f>
        <v>2450.36</v>
      </c>
      <c r="Q40" s="10">
        <f>IFERROR(VLOOKUP($A40,[1]июль!$B:$F,5, ),0)</f>
        <v>4950</v>
      </c>
      <c r="R40" s="10">
        <f>IFERROR(VLOOKUP($A40,[1]август!$B:$F,4, ),0)</f>
        <v>2450.36</v>
      </c>
      <c r="S40" s="10">
        <f>IFERROR(VLOOKUP($A40,[1]август!$B:$F,5, ),0)</f>
        <v>6930</v>
      </c>
      <c r="T40" s="10">
        <f>IFERROR(VLOOKUP($A40,[1]сентябрь!$B:$F,4, ),0)</f>
        <v>2450.36</v>
      </c>
      <c r="U40" s="10">
        <f>IFERROR(VLOOKUP($A40,[1]сентябрь!$B:$F,5, ),0)</f>
        <v>0</v>
      </c>
      <c r="V40" s="10">
        <f>IFERROR(VLOOKUP($A40,[1]октябрь!$B:$F,4, ),0)</f>
        <v>2693.59</v>
      </c>
      <c r="W40" s="10">
        <f>IFERROR(VLOOKUP($A40,[1]октябрь!$B:$F,5, ),0)</f>
        <v>7671.8</v>
      </c>
      <c r="X40" s="10">
        <f>IFERROR(VLOOKUP($A40,[1]ноябрь!$B:$F,4, ),0)</f>
        <v>2693.59</v>
      </c>
      <c r="Y40" s="10">
        <f>IFERROR(VLOOKUP($A40,[1]ноябрь!$B:$F,5, ),0)</f>
        <v>0</v>
      </c>
      <c r="Z40" s="10">
        <f>IFERROR(VLOOKUP($A40,[1]декабрь!$B:$F,4, ),0)</f>
        <v>2693.59</v>
      </c>
      <c r="AA40" s="10">
        <f>IFERROR(VLOOKUP($A40,[1]декабрь!$B:$F,5, ),0)</f>
        <v>5461.7</v>
      </c>
      <c r="AB40" s="11">
        <f t="shared" si="0"/>
        <v>5387.1799999999967</v>
      </c>
    </row>
    <row r="41" spans="1:28" x14ac:dyDescent="0.25">
      <c r="A41" s="9" t="s">
        <v>57</v>
      </c>
      <c r="B41" s="10">
        <f>IFERROR(VLOOKUP($A41,[1]январь!$B:$F,2, ),0)</f>
        <v>1757.1</v>
      </c>
      <c r="C41" s="10">
        <f>IFERROR(VLOOKUP($A41,[1]январь!$B:$F,3, ),0)</f>
        <v>0</v>
      </c>
      <c r="D41" s="10">
        <f>IFERROR(VLOOKUP($A41,[1]январь!$B:$F,4, ),0)</f>
        <v>1815.85</v>
      </c>
      <c r="E41" s="10">
        <f>IFERROR(VLOOKUP($A41,[1]январь!$B:$F,5, ),0)</f>
        <v>0</v>
      </c>
      <c r="F41" s="10">
        <f>IFERROR(VLOOKUP($A41,[1]февраль!$B:$F,4, ),0)</f>
        <v>1815.85</v>
      </c>
      <c r="G41" s="10">
        <f>IFERROR(VLOOKUP($A41,[1]февраль!$B:$F,5, ),0)</f>
        <v>0</v>
      </c>
      <c r="H41" s="10">
        <f>IFERROR(VLOOKUP($A41,[1]март!$B:$F,4, ),0)</f>
        <v>1815.85</v>
      </c>
      <c r="I41" s="10">
        <f>IFERROR(VLOOKUP($A41,[1]март!$B:$F,5, ),0)</f>
        <v>0</v>
      </c>
      <c r="J41" s="10">
        <f>IFERROR(VLOOKUP($A41,[1]апрель!$B:$F,4, ),0)</f>
        <v>1815.85</v>
      </c>
      <c r="K41" s="10">
        <f>IFERROR(VLOOKUP($A41,[1]апрель!$B:$F,5, ),0)</f>
        <v>9000</v>
      </c>
      <c r="L41" s="10">
        <f>IFERROR(VLOOKUP($A41,[1]май!$B:$F,4, ),0)</f>
        <v>2450.36</v>
      </c>
      <c r="M41" s="10">
        <f>IFERROR(VLOOKUP($A41,[1]май!$B:$F,5, ),0)</f>
        <v>0</v>
      </c>
      <c r="N41" s="10">
        <f>IFERROR(VLOOKUP($A41,[1]июнь!$B:$F,4, ),0)</f>
        <v>2450.36</v>
      </c>
      <c r="O41" s="10">
        <f>IFERROR(VLOOKUP($A41,[1]июнь!$B:$F,5, ),0)</f>
        <v>0</v>
      </c>
      <c r="P41" s="10">
        <f>IFERROR(VLOOKUP($A41,[1]июль!$B:$F,4, ),0)</f>
        <v>2450.36</v>
      </c>
      <c r="Q41" s="10">
        <f>IFERROR(VLOOKUP($A41,[1]июль!$B:$F,5, ),0)</f>
        <v>0</v>
      </c>
      <c r="R41" s="10">
        <f>IFERROR(VLOOKUP($A41,[1]август!$B:$F,4, ),0)</f>
        <v>2450.36</v>
      </c>
      <c r="S41" s="10">
        <f>IFERROR(VLOOKUP($A41,[1]август!$B:$F,5, ),0)</f>
        <v>10000</v>
      </c>
      <c r="T41" s="10">
        <f>IFERROR(VLOOKUP($A41,[1]сентябрь!$B:$F,4, ),0)</f>
        <v>2450.36</v>
      </c>
      <c r="U41" s="10">
        <f>IFERROR(VLOOKUP($A41,[1]сентябрь!$B:$F,5, ),0)</f>
        <v>2300</v>
      </c>
      <c r="V41" s="10">
        <f>IFERROR(VLOOKUP($A41,[1]октябрь!$B:$F,4, ),0)</f>
        <v>2693.59</v>
      </c>
      <c r="W41" s="10">
        <f>IFERROR(VLOOKUP($A41,[1]октябрь!$B:$F,5, ),0)</f>
        <v>2700</v>
      </c>
      <c r="X41" s="10">
        <f>IFERROR(VLOOKUP($A41,[1]ноябрь!$B:$F,4, ),0)</f>
        <v>2693.59</v>
      </c>
      <c r="Y41" s="10">
        <f>IFERROR(VLOOKUP($A41,[1]ноябрь!$B:$F,5, ),0)</f>
        <v>2700</v>
      </c>
      <c r="Z41" s="10">
        <f>IFERROR(VLOOKUP($A41,[1]декабрь!$B:$F,4, ),0)</f>
        <v>2693.59</v>
      </c>
      <c r="AA41" s="10">
        <f>IFERROR(VLOOKUP($A41,[1]декабрь!$B:$F,5, ),0)</f>
        <v>2700</v>
      </c>
      <c r="AB41" s="11">
        <f t="shared" si="0"/>
        <v>46.929999999998017</v>
      </c>
    </row>
    <row r="42" spans="1:28" x14ac:dyDescent="0.25">
      <c r="A42" s="9" t="s">
        <v>58</v>
      </c>
      <c r="B42" s="10">
        <f>IFERROR(VLOOKUP($A42,[1]январь!$B:$F,2, ),0)</f>
        <v>0</v>
      </c>
      <c r="C42" s="10">
        <f>IFERROR(VLOOKUP($A42,[1]январь!$B:$F,3, ),0)</f>
        <v>59.55</v>
      </c>
      <c r="D42" s="10">
        <f>IFERROR(VLOOKUP($A42,[1]январь!$B:$F,4, ),0)</f>
        <v>3391.55</v>
      </c>
      <c r="E42" s="10">
        <f>IFERROR(VLOOKUP($A42,[1]январь!$B:$F,5, ),0)</f>
        <v>3392</v>
      </c>
      <c r="F42" s="10">
        <f>IFERROR(VLOOKUP($A42,[1]февраль!$B:$F,4, ),0)</f>
        <v>3391.55</v>
      </c>
      <c r="G42" s="10">
        <f>IFERROR(VLOOKUP($A42,[1]февраль!$B:$F,5, ),0)</f>
        <v>3392</v>
      </c>
      <c r="H42" s="10">
        <f>IFERROR(VLOOKUP($A42,[1]март!$B:$F,4, ),0)</f>
        <v>3391.55</v>
      </c>
      <c r="I42" s="10">
        <f>IFERROR(VLOOKUP($A42,[1]март!$B:$F,5, ),0)</f>
        <v>3392</v>
      </c>
      <c r="J42" s="10">
        <f>IFERROR(VLOOKUP($A42,[1]апрель!$B:$F,4, ),0)</f>
        <v>3391.55</v>
      </c>
      <c r="K42" s="10">
        <f>IFERROR(VLOOKUP($A42,[1]апрель!$B:$F,5, ),0)</f>
        <v>3392</v>
      </c>
      <c r="L42" s="10">
        <f>IFERROR(VLOOKUP($A42,[1]май!$B:$F,4, ),0)</f>
        <v>4629.8100000000004</v>
      </c>
      <c r="M42" s="10">
        <f>IFERROR(VLOOKUP($A42,[1]май!$B:$F,5, ),0)</f>
        <v>4992</v>
      </c>
      <c r="N42" s="10">
        <f>IFERROR(VLOOKUP($A42,[1]июнь!$B:$F,4, ),0)</f>
        <v>4629.8100000000004</v>
      </c>
      <c r="O42" s="10">
        <f>IFERROR(VLOOKUP($A42,[1]июнь!$B:$F,5, ),0)</f>
        <v>9300</v>
      </c>
      <c r="P42" s="10">
        <f>IFERROR(VLOOKUP($A42,[1]июль!$B:$F,4, ),0)</f>
        <v>4629.8100000000004</v>
      </c>
      <c r="Q42" s="10">
        <f>IFERROR(VLOOKUP($A42,[1]июль!$B:$F,5, ),0)</f>
        <v>4650</v>
      </c>
      <c r="R42" s="10">
        <f>IFERROR(VLOOKUP($A42,[1]август!$B:$F,4, ),0)</f>
        <v>4629.8100000000004</v>
      </c>
      <c r="S42" s="10">
        <f>IFERROR(VLOOKUP($A42,[1]август!$B:$F,5, ),0)</f>
        <v>0</v>
      </c>
      <c r="T42" s="10">
        <f>IFERROR(VLOOKUP($A42,[1]сентябрь!$B:$F,4, ),0)</f>
        <v>4629.8100000000004</v>
      </c>
      <c r="U42" s="10">
        <f>IFERROR(VLOOKUP($A42,[1]сентябрь!$B:$F,5, ),0)</f>
        <v>4650</v>
      </c>
      <c r="V42" s="10">
        <f>IFERROR(VLOOKUP($A42,[1]октябрь!$B:$F,4, ),0)</f>
        <v>5387.18</v>
      </c>
      <c r="W42" s="10">
        <f>IFERROR(VLOOKUP($A42,[1]октябрь!$B:$F,5, ),0)</f>
        <v>4650</v>
      </c>
      <c r="X42" s="10">
        <f>IFERROR(VLOOKUP($A42,[1]ноябрь!$B:$F,4, ),0)</f>
        <v>5387.18</v>
      </c>
      <c r="Y42" s="10">
        <f>IFERROR(VLOOKUP($A42,[1]ноябрь!$B:$F,5, ),0)</f>
        <v>5621</v>
      </c>
      <c r="Z42" s="10">
        <f>IFERROR(VLOOKUP($A42,[1]декабрь!$B:$F,4, ),0)</f>
        <v>5387.18</v>
      </c>
      <c r="AA42" s="10">
        <f>IFERROR(VLOOKUP($A42,[1]декабрь!$B:$F,5, ),0)</f>
        <v>5400</v>
      </c>
      <c r="AB42" s="11">
        <f t="shared" si="0"/>
        <v>13.759999999995671</v>
      </c>
    </row>
    <row r="43" spans="1:28" x14ac:dyDescent="0.25">
      <c r="A43" s="9" t="s">
        <v>59</v>
      </c>
      <c r="B43" s="10">
        <f>IFERROR(VLOOKUP($A43,[1]январь!$B:$F,2, ),0)</f>
        <v>0</v>
      </c>
      <c r="C43" s="10">
        <f>IFERROR(VLOOKUP($A43,[1]январь!$B:$F,3, ),0)</f>
        <v>0</v>
      </c>
      <c r="D43" s="10">
        <f>IFERROR(VLOOKUP($A43,[1]январь!$B:$F,4, ),0)</f>
        <v>0</v>
      </c>
      <c r="E43" s="10">
        <f>IFERROR(VLOOKUP($A43,[1]январь!$B:$F,5, ),0)</f>
        <v>0</v>
      </c>
      <c r="F43" s="10">
        <f>IFERROR(VLOOKUP($A43,[1]февраль!$B:$F,4, ),0)</f>
        <v>0</v>
      </c>
      <c r="G43" s="10">
        <f>IFERROR(VLOOKUP($A43,[1]февраль!$B:$F,5, ),0)</f>
        <v>0</v>
      </c>
      <c r="H43" s="10">
        <f>IFERROR(VLOOKUP($A43,[1]март!$B:$F,4, ),0)</f>
        <v>0</v>
      </c>
      <c r="I43" s="10">
        <f>IFERROR(VLOOKUP($A43,[1]март!$B:$F,5, ),0)</f>
        <v>0</v>
      </c>
      <c r="J43" s="10">
        <f>IFERROR(VLOOKUP($A43,[1]апрель!$B:$F,4, ),0)</f>
        <v>0</v>
      </c>
      <c r="K43" s="10">
        <f>IFERROR(VLOOKUP($A43,[1]апрель!$B:$F,5, ),0)</f>
        <v>0</v>
      </c>
      <c r="L43" s="10">
        <f>IFERROR(VLOOKUP($A43,[1]май!$B:$F,4, ),0)</f>
        <v>0</v>
      </c>
      <c r="M43" s="10">
        <f>IFERROR(VLOOKUP($A43,[1]май!$B:$F,5, ),0)</f>
        <v>0</v>
      </c>
      <c r="N43" s="10">
        <f>IFERROR(VLOOKUP($A43,[1]июнь!$B:$F,4, ),0)</f>
        <v>0</v>
      </c>
      <c r="O43" s="10">
        <f>IFERROR(VLOOKUP($A43,[1]июнь!$B:$F,5, ),0)</f>
        <v>0</v>
      </c>
      <c r="P43" s="10">
        <f>IFERROR(VLOOKUP($A43,[1]июль!$B:$F,4, ),0)</f>
        <v>0</v>
      </c>
      <c r="Q43" s="10">
        <f>IFERROR(VLOOKUP($A43,[1]июль!$B:$F,5, ),0)</f>
        <v>0</v>
      </c>
      <c r="R43" s="10">
        <f>IFERROR(VLOOKUP($A43,[1]август!$B:$F,4, ),0)</f>
        <v>0</v>
      </c>
      <c r="S43" s="10">
        <f>IFERROR(VLOOKUP($A43,[1]август!$B:$F,5, ),0)</f>
        <v>0</v>
      </c>
      <c r="T43" s="10">
        <f>IFERROR(VLOOKUP($A43,[1]сентябрь!$B:$F,4, ),0)</f>
        <v>0</v>
      </c>
      <c r="U43" s="10">
        <f>IFERROR(VLOOKUP($A43,[1]сентябрь!$B:$F,5, ),0)</f>
        <v>0</v>
      </c>
      <c r="V43" s="10">
        <f>IFERROR(VLOOKUP($A43,[1]октябрь!$B:$F,4, ),0)</f>
        <v>0</v>
      </c>
      <c r="W43" s="10">
        <f>IFERROR(VLOOKUP($A43,[1]октябрь!$B:$F,5, ),0)</f>
        <v>0</v>
      </c>
      <c r="X43" s="10">
        <f>IFERROR(VLOOKUP($A43,[1]ноябрь!$B:$F,4, ),0)</f>
        <v>0</v>
      </c>
      <c r="Y43" s="10">
        <f>IFERROR(VLOOKUP($A43,[1]ноябрь!$B:$F,5, ),0)</f>
        <v>0</v>
      </c>
      <c r="Z43" s="10">
        <f>IFERROR(VLOOKUP($A43,[1]декабрь!$B:$F,4, ),0)</f>
        <v>0</v>
      </c>
      <c r="AA43" s="10">
        <f>IFERROR(VLOOKUP($A43,[1]декабрь!$B:$F,5, ),0)</f>
        <v>0</v>
      </c>
      <c r="AB43" s="11">
        <f t="shared" si="0"/>
        <v>0</v>
      </c>
    </row>
    <row r="44" spans="1:28" x14ac:dyDescent="0.25">
      <c r="A44" s="9" t="s">
        <v>60</v>
      </c>
      <c r="B44" s="10">
        <f>IFERROR(VLOOKUP($A44,[1]январь!$B:$F,2, ),0)</f>
        <v>2295.85</v>
      </c>
      <c r="C44" s="10">
        <f>IFERROR(VLOOKUP($A44,[1]январь!$B:$F,3, ),0)</f>
        <v>0</v>
      </c>
      <c r="D44" s="10">
        <f>IFERROR(VLOOKUP($A44,[1]январь!$B:$F,4, ),0)</f>
        <v>1815.85</v>
      </c>
      <c r="E44" s="10">
        <f>IFERROR(VLOOKUP($A44,[1]январь!$B:$F,5, ),0)</f>
        <v>5927.55</v>
      </c>
      <c r="F44" s="10">
        <f>IFERROR(VLOOKUP($A44,[1]февраль!$B:$F,4, ),0)</f>
        <v>1815.85</v>
      </c>
      <c r="G44" s="10">
        <f>IFERROR(VLOOKUP($A44,[1]февраль!$B:$F,5, ),0)</f>
        <v>0</v>
      </c>
      <c r="H44" s="10">
        <f>IFERROR(VLOOKUP($A44,[1]март!$B:$F,4, ),0)</f>
        <v>1815.85</v>
      </c>
      <c r="I44" s="10">
        <f>IFERROR(VLOOKUP($A44,[1]март!$B:$F,5, ),0)</f>
        <v>0</v>
      </c>
      <c r="J44" s="10">
        <f>IFERROR(VLOOKUP($A44,[1]апрель!$B:$F,4, ),0)</f>
        <v>1815.85</v>
      </c>
      <c r="K44" s="10">
        <f>IFERROR(VLOOKUP($A44,[1]апрель!$B:$F,5, ),0)</f>
        <v>3631.7</v>
      </c>
      <c r="L44" s="10">
        <f>IFERROR(VLOOKUP($A44,[1]май!$B:$F,4, ),0)</f>
        <v>2450.36</v>
      </c>
      <c r="M44" s="10">
        <f>IFERROR(VLOOKUP($A44,[1]май!$B:$F,5, ),0)</f>
        <v>0</v>
      </c>
      <c r="N44" s="10">
        <f>IFERROR(VLOOKUP($A44,[1]июнь!$B:$F,4, ),0)</f>
        <v>2450.36</v>
      </c>
      <c r="O44" s="10">
        <f>IFERROR(VLOOKUP($A44,[1]июнь!$B:$F,5, ),0)</f>
        <v>0</v>
      </c>
      <c r="P44" s="10">
        <f>IFERROR(VLOOKUP($A44,[1]июль!$B:$F,4, ),0)</f>
        <v>2450.36</v>
      </c>
      <c r="Q44" s="10">
        <f>IFERROR(VLOOKUP($A44,[1]июль!$B:$F,5, ),0)</f>
        <v>0</v>
      </c>
      <c r="R44" s="10">
        <f>IFERROR(VLOOKUP($A44,[1]август!$B:$F,4, ),0)</f>
        <v>2450.36</v>
      </c>
      <c r="S44" s="10">
        <f>IFERROR(VLOOKUP($A44,[1]август!$B:$F,5, ),0)</f>
        <v>9801.44</v>
      </c>
      <c r="T44" s="10">
        <f>IFERROR(VLOOKUP($A44,[1]сентябрь!$B:$F,4, ),0)</f>
        <v>2450.36</v>
      </c>
      <c r="U44" s="10">
        <f>IFERROR(VLOOKUP($A44,[1]сентябрь!$B:$F,5, ),0)</f>
        <v>2290.36</v>
      </c>
      <c r="V44" s="10">
        <f>IFERROR(VLOOKUP($A44,[1]октябрь!$B:$F,4, ),0)</f>
        <v>2693.59</v>
      </c>
      <c r="W44" s="10">
        <f>IFERROR(VLOOKUP($A44,[1]октябрь!$B:$F,5, ),0)</f>
        <v>0</v>
      </c>
      <c r="X44" s="10">
        <f>IFERROR(VLOOKUP($A44,[1]ноябрь!$B:$F,4, ),0)</f>
        <v>2693.59</v>
      </c>
      <c r="Y44" s="10">
        <f>IFERROR(VLOOKUP($A44,[1]ноябрь!$B:$F,5, ),0)</f>
        <v>5547.18</v>
      </c>
      <c r="Z44" s="10">
        <f>IFERROR(VLOOKUP($A44,[1]декабрь!$B:$F,4, ),0)</f>
        <v>2693.59</v>
      </c>
      <c r="AA44" s="10">
        <f>IFERROR(VLOOKUP($A44,[1]декабрь!$B:$F,5, ),0)</f>
        <v>2693.59</v>
      </c>
      <c r="AB44" s="11">
        <f t="shared" si="0"/>
        <v>-2.2737367544323206E-12</v>
      </c>
    </row>
    <row r="45" spans="1:28" x14ac:dyDescent="0.25">
      <c r="A45" s="9" t="s">
        <v>61</v>
      </c>
      <c r="B45" s="10">
        <f>IFERROR(VLOOKUP($A45,[1]январь!$B:$F,2, ),0)</f>
        <v>0</v>
      </c>
      <c r="C45" s="10">
        <f>IFERROR(VLOOKUP($A45,[1]январь!$B:$F,3, ),0)</f>
        <v>0</v>
      </c>
      <c r="D45" s="10">
        <f>IFERROR(VLOOKUP($A45,[1]январь!$B:$F,4, ),0)</f>
        <v>1815.85</v>
      </c>
      <c r="E45" s="10">
        <f>IFERROR(VLOOKUP($A45,[1]январь!$B:$F,5, ),0)</f>
        <v>1815.85</v>
      </c>
      <c r="F45" s="10">
        <f>IFERROR(VLOOKUP($A45,[1]февраль!$B:$F,4, ),0)</f>
        <v>1815.85</v>
      </c>
      <c r="G45" s="10">
        <f>IFERROR(VLOOKUP($A45,[1]февраль!$B:$F,5, ),0)</f>
        <v>1815.85</v>
      </c>
      <c r="H45" s="10">
        <f>IFERROR(VLOOKUP($A45,[1]март!$B:$F,4, ),0)</f>
        <v>1815.85</v>
      </c>
      <c r="I45" s="10">
        <f>IFERROR(VLOOKUP($A45,[1]март!$B:$F,5, ),0)</f>
        <v>0</v>
      </c>
      <c r="J45" s="10">
        <f>IFERROR(VLOOKUP($A45,[1]апрель!$B:$F,4, ),0)</f>
        <v>1815.85</v>
      </c>
      <c r="K45" s="10">
        <f>IFERROR(VLOOKUP($A45,[1]апрель!$B:$F,5, ),0)</f>
        <v>3631.7</v>
      </c>
      <c r="L45" s="10">
        <f>IFERROR(VLOOKUP($A45,[1]май!$B:$F,4, ),0)</f>
        <v>2450.36</v>
      </c>
      <c r="M45" s="10">
        <f>IFERROR(VLOOKUP($A45,[1]май!$B:$F,5, ),0)</f>
        <v>1815.8</v>
      </c>
      <c r="N45" s="10">
        <f>IFERROR(VLOOKUP($A45,[1]июнь!$B:$F,4, ),0)</f>
        <v>2450.36</v>
      </c>
      <c r="O45" s="10">
        <f>IFERROR(VLOOKUP($A45,[1]июнь!$B:$F,5, ),0)</f>
        <v>2890.35</v>
      </c>
      <c r="P45" s="10">
        <f>IFERROR(VLOOKUP($A45,[1]июль!$B:$F,4, ),0)</f>
        <v>2450.36</v>
      </c>
      <c r="Q45" s="10">
        <f>IFERROR(VLOOKUP($A45,[1]июль!$B:$F,5, ),0)</f>
        <v>2484.92</v>
      </c>
      <c r="R45" s="10">
        <f>IFERROR(VLOOKUP($A45,[1]август!$B:$F,4, ),0)</f>
        <v>2450.36</v>
      </c>
      <c r="S45" s="10">
        <f>IFERROR(VLOOKUP($A45,[1]август!$B:$F,5, ),0)</f>
        <v>2450</v>
      </c>
      <c r="T45" s="10">
        <f>IFERROR(VLOOKUP($A45,[1]сентябрь!$B:$F,4, ),0)</f>
        <v>2450.36</v>
      </c>
      <c r="U45" s="10">
        <f>IFERROR(VLOOKUP($A45,[1]сентябрь!$B:$F,5, ),0)</f>
        <v>2450</v>
      </c>
      <c r="V45" s="10">
        <f>IFERROR(VLOOKUP($A45,[1]октябрь!$B:$F,4, ),0)</f>
        <v>2693.59</v>
      </c>
      <c r="W45" s="10">
        <f>IFERROR(VLOOKUP($A45,[1]октябрь!$B:$F,5, ),0)</f>
        <v>2854.32</v>
      </c>
      <c r="X45" s="10">
        <f>IFERROR(VLOOKUP($A45,[1]ноябрь!$B:$F,4, ),0)</f>
        <v>2693.59</v>
      </c>
      <c r="Y45" s="10">
        <f>IFERROR(VLOOKUP($A45,[1]ноябрь!$B:$F,5, ),0)</f>
        <v>2693.59</v>
      </c>
      <c r="Z45" s="10">
        <f>IFERROR(VLOOKUP($A45,[1]декабрь!$B:$F,4, ),0)</f>
        <v>2693.59</v>
      </c>
      <c r="AA45" s="10">
        <f>IFERROR(VLOOKUP($A45,[1]декабрь!$B:$F,5, ),0)</f>
        <v>2693.59</v>
      </c>
      <c r="AB45" s="11">
        <f t="shared" si="0"/>
        <v>-2.2737367544323206E-12</v>
      </c>
    </row>
    <row r="46" spans="1:28" x14ac:dyDescent="0.25">
      <c r="A46" s="9" t="s">
        <v>62</v>
      </c>
      <c r="B46" s="10">
        <f>IFERROR(VLOOKUP($A46,[1]январь!$B:$F,2, ),0)</f>
        <v>0</v>
      </c>
      <c r="C46" s="10">
        <f>IFERROR(VLOOKUP($A46,[1]январь!$B:$F,3, ),0)</f>
        <v>0</v>
      </c>
      <c r="D46" s="10">
        <f>IFERROR(VLOOKUP($A46,[1]январь!$B:$F,4, ),0)</f>
        <v>1883.85</v>
      </c>
      <c r="E46" s="10">
        <f>IFERROR(VLOOKUP($A46,[1]январь!$B:$F,5, ),0)</f>
        <v>1883.85</v>
      </c>
      <c r="F46" s="10">
        <f>IFERROR(VLOOKUP($A46,[1]февраль!$B:$F,4, ),0)</f>
        <v>1883.85</v>
      </c>
      <c r="G46" s="10">
        <f>IFERROR(VLOOKUP($A46,[1]февраль!$B:$F,5, ),0)</f>
        <v>1883.85</v>
      </c>
      <c r="H46" s="10">
        <f>IFERROR(VLOOKUP($A46,[1]март!$B:$F,4, ),0)</f>
        <v>1883.85</v>
      </c>
      <c r="I46" s="10">
        <f>IFERROR(VLOOKUP($A46,[1]март!$B:$F,5, ),0)</f>
        <v>1883.85</v>
      </c>
      <c r="J46" s="10">
        <f>IFERROR(VLOOKUP($A46,[1]апрель!$B:$F,4, ),0)</f>
        <v>1883.85</v>
      </c>
      <c r="K46" s="10">
        <f>IFERROR(VLOOKUP($A46,[1]апрель!$B:$F,5, ),0)</f>
        <v>0</v>
      </c>
      <c r="L46" s="10">
        <f>IFERROR(VLOOKUP($A46,[1]май!$B:$F,4, ),0)</f>
        <v>2544.38</v>
      </c>
      <c r="M46" s="10">
        <f>IFERROR(VLOOKUP($A46,[1]май!$B:$F,5, ),0)</f>
        <v>1883.85</v>
      </c>
      <c r="N46" s="10">
        <f>IFERROR(VLOOKUP($A46,[1]июнь!$B:$F,4, ),0)</f>
        <v>2544.38</v>
      </c>
      <c r="O46" s="10">
        <f>IFERROR(VLOOKUP($A46,[1]июнь!$B:$F,5, ),0)</f>
        <v>4768.76</v>
      </c>
      <c r="P46" s="10">
        <f>IFERROR(VLOOKUP($A46,[1]июль!$B:$F,4, ),0)</f>
        <v>2544.38</v>
      </c>
      <c r="Q46" s="10">
        <f>IFERROR(VLOOKUP($A46,[1]июль!$B:$F,5, ),0)</f>
        <v>2865</v>
      </c>
      <c r="R46" s="10">
        <f>IFERROR(VLOOKUP($A46,[1]август!$B:$F,4, ),0)</f>
        <v>2544.38</v>
      </c>
      <c r="S46" s="10">
        <f>IFERROR(VLOOKUP($A46,[1]август!$B:$F,5, ),0)</f>
        <v>2543.7600000000002</v>
      </c>
      <c r="T46" s="10">
        <f>IFERROR(VLOOKUP($A46,[1]сентябрь!$B:$F,4, ),0)</f>
        <v>2544.38</v>
      </c>
      <c r="U46" s="10">
        <f>IFERROR(VLOOKUP($A46,[1]сентябрь!$B:$F,5, ),0)</f>
        <v>2544.38</v>
      </c>
      <c r="V46" s="10">
        <f>IFERROR(VLOOKUP($A46,[1]октябрь!$B:$F,4, ),0)</f>
        <v>2693.59</v>
      </c>
      <c r="W46" s="10">
        <f>IFERROR(VLOOKUP($A46,[1]октябрь!$B:$F,5, ),0)</f>
        <v>0</v>
      </c>
      <c r="X46" s="10">
        <f>IFERROR(VLOOKUP($A46,[1]ноябрь!$B:$F,4, ),0)</f>
        <v>2693.59</v>
      </c>
      <c r="Y46" s="10">
        <f>IFERROR(VLOOKUP($A46,[1]ноябрь!$B:$F,5, ),0)</f>
        <v>2693.59</v>
      </c>
      <c r="Z46" s="10">
        <f>IFERROR(VLOOKUP($A46,[1]декабрь!$B:$F,4, ),0)</f>
        <v>2693.59</v>
      </c>
      <c r="AA46" s="10">
        <f>IFERROR(VLOOKUP($A46,[1]декабрь!$B:$F,5, ),0)</f>
        <v>5387.18</v>
      </c>
      <c r="AB46" s="11">
        <f t="shared" si="0"/>
        <v>-4.0927261579781771E-12</v>
      </c>
    </row>
    <row r="47" spans="1:28" x14ac:dyDescent="0.25">
      <c r="A47" s="9" t="s">
        <v>63</v>
      </c>
      <c r="B47" s="10">
        <f>IFERROR(VLOOKUP($A47,[1]январь!$B:$F,2, ),0)</f>
        <v>23275.35</v>
      </c>
      <c r="C47" s="10">
        <f>IFERROR(VLOOKUP($A47,[1]январь!$B:$F,3, ),0)</f>
        <v>0</v>
      </c>
      <c r="D47" s="10">
        <f>IFERROR(VLOOKUP($A47,[1]январь!$B:$F,4, ),0)</f>
        <v>1815.85</v>
      </c>
      <c r="E47" s="10">
        <f>IFERROR(VLOOKUP($A47,[1]январь!$B:$F,5, ),0)</f>
        <v>0</v>
      </c>
      <c r="F47" s="10">
        <f>IFERROR(VLOOKUP($A47,[1]февраль!$B:$F,4, ),0)</f>
        <v>1815.85</v>
      </c>
      <c r="G47" s="10">
        <f>IFERROR(VLOOKUP($A47,[1]февраль!$B:$F,5, ),0)</f>
        <v>0</v>
      </c>
      <c r="H47" s="10">
        <f>IFERROR(VLOOKUP($A47,[1]март!$B:$F,4, ),0)</f>
        <v>1815.85</v>
      </c>
      <c r="I47" s="10">
        <f>IFERROR(VLOOKUP($A47,[1]март!$B:$F,5, ),0)</f>
        <v>0</v>
      </c>
      <c r="J47" s="10">
        <f>IFERROR(VLOOKUP($A47,[1]апрель!$B:$F,4, ),0)</f>
        <v>1815.85</v>
      </c>
      <c r="K47" s="10">
        <f>IFERROR(VLOOKUP($A47,[1]апрель!$B:$F,5, ),0)</f>
        <v>0</v>
      </c>
      <c r="L47" s="10">
        <f>IFERROR(VLOOKUP($A47,[1]май!$B:$F,4, ),0)</f>
        <v>2450.36</v>
      </c>
      <c r="M47" s="10">
        <f>IFERROR(VLOOKUP($A47,[1]май!$B:$F,5, ),0)</f>
        <v>0</v>
      </c>
      <c r="N47" s="10">
        <f>IFERROR(VLOOKUP($A47,[1]июнь!$B:$F,4, ),0)</f>
        <v>2450.36</v>
      </c>
      <c r="O47" s="10">
        <f>IFERROR(VLOOKUP($A47,[1]июнь!$B:$F,5, ),0)</f>
        <v>0</v>
      </c>
      <c r="P47" s="10">
        <f>IFERROR(VLOOKUP($A47,[1]июль!$B:$F,4, ),0)</f>
        <v>2450.36</v>
      </c>
      <c r="Q47" s="10">
        <f>IFERROR(VLOOKUP($A47,[1]июль!$B:$F,5, ),0)</f>
        <v>0</v>
      </c>
      <c r="R47" s="10">
        <f>IFERROR(VLOOKUP($A47,[1]август!$B:$F,4, ),0)</f>
        <v>2450.36</v>
      </c>
      <c r="S47" s="10">
        <f>IFERROR(VLOOKUP($A47,[1]август!$B:$F,5, ),0)</f>
        <v>0</v>
      </c>
      <c r="T47" s="10">
        <f>IFERROR(VLOOKUP($A47,[1]сентябрь!$B:$F,4, ),0)</f>
        <v>2450.36</v>
      </c>
      <c r="U47" s="10">
        <f>IFERROR(VLOOKUP($A47,[1]сентябрь!$B:$F,5, ),0)</f>
        <v>0</v>
      </c>
      <c r="V47" s="10">
        <f>IFERROR(VLOOKUP($A47,[1]октябрь!$B:$F,4, ),0)</f>
        <v>2693.59</v>
      </c>
      <c r="W47" s="10">
        <f>IFERROR(VLOOKUP($A47,[1]октябрь!$B:$F,5, ),0)</f>
        <v>0</v>
      </c>
      <c r="X47" s="10">
        <f>IFERROR(VLOOKUP($A47,[1]ноябрь!$B:$F,4, ),0)</f>
        <v>2693.59</v>
      </c>
      <c r="Y47" s="10">
        <f>IFERROR(VLOOKUP($A47,[1]ноябрь!$B:$F,5, ),0)</f>
        <v>0</v>
      </c>
      <c r="Z47" s="10">
        <f>IFERROR(VLOOKUP($A47,[1]декабрь!$B:$F,4, ),0)</f>
        <v>2693.59</v>
      </c>
      <c r="AA47" s="10">
        <f>IFERROR(VLOOKUP($A47,[1]декабрь!$B:$F,5, ),0)</f>
        <v>0</v>
      </c>
      <c r="AB47" s="11">
        <f t="shared" si="0"/>
        <v>-50871.319999999992</v>
      </c>
    </row>
    <row r="48" spans="1:28" x14ac:dyDescent="0.25">
      <c r="A48" s="9" t="s">
        <v>64</v>
      </c>
      <c r="B48" s="10">
        <f>IFERROR(VLOOKUP($A48,[1]январь!$B:$F,2, ),0)</f>
        <v>10394.9</v>
      </c>
      <c r="C48" s="10">
        <f>IFERROR(VLOOKUP($A48,[1]январь!$B:$F,3, ),0)</f>
        <v>0</v>
      </c>
      <c r="D48" s="10">
        <f>IFERROR(VLOOKUP($A48,[1]январь!$B:$F,4, ),0)</f>
        <v>1815.85</v>
      </c>
      <c r="E48" s="10">
        <f>IFERROR(VLOOKUP($A48,[1]январь!$B:$F,5, ),0)</f>
        <v>0</v>
      </c>
      <c r="F48" s="10">
        <f>IFERROR(VLOOKUP($A48,[1]февраль!$B:$F,4, ),0)</f>
        <v>1815.85</v>
      </c>
      <c r="G48" s="10">
        <f>IFERROR(VLOOKUP($A48,[1]февраль!$B:$F,5, ),0)</f>
        <v>0</v>
      </c>
      <c r="H48" s="10">
        <f>IFERROR(VLOOKUP($A48,[1]март!$B:$F,4, ),0)</f>
        <v>1815.85</v>
      </c>
      <c r="I48" s="10">
        <f>IFERROR(VLOOKUP($A48,[1]март!$B:$F,5, ),0)</f>
        <v>0</v>
      </c>
      <c r="J48" s="10">
        <f>IFERROR(VLOOKUP($A48,[1]апрель!$B:$F,4, ),0)</f>
        <v>1815.85</v>
      </c>
      <c r="K48" s="10">
        <f>IFERROR(VLOOKUP($A48,[1]апрель!$B:$F,5, ),0)</f>
        <v>18909</v>
      </c>
      <c r="L48" s="10">
        <f>IFERROR(VLOOKUP($A48,[1]май!$B:$F,4, ),0)</f>
        <v>2450.36</v>
      </c>
      <c r="M48" s="10">
        <f>IFERROR(VLOOKUP($A48,[1]май!$B:$F,5, ),0)</f>
        <v>0</v>
      </c>
      <c r="N48" s="10">
        <f>IFERROR(VLOOKUP($A48,[1]июнь!$B:$F,4, ),0)</f>
        <v>2450.36</v>
      </c>
      <c r="O48" s="10">
        <f>IFERROR(VLOOKUP($A48,[1]июнь!$B:$F,5, ),0)</f>
        <v>0</v>
      </c>
      <c r="P48" s="10">
        <f>IFERROR(VLOOKUP($A48,[1]июль!$B:$F,4, ),0)</f>
        <v>2450.36</v>
      </c>
      <c r="Q48" s="10">
        <f>IFERROR(VLOOKUP($A48,[1]июль!$B:$F,5, ),0)</f>
        <v>4950</v>
      </c>
      <c r="R48" s="10">
        <f>IFERROR(VLOOKUP($A48,[1]август!$B:$F,4, ),0)</f>
        <v>2450.36</v>
      </c>
      <c r="S48" s="10">
        <f>IFERROR(VLOOKUP($A48,[1]август!$B:$F,5, ),0)</f>
        <v>0</v>
      </c>
      <c r="T48" s="10">
        <f>IFERROR(VLOOKUP($A48,[1]сентябрь!$B:$F,4, ),0)</f>
        <v>2450.36</v>
      </c>
      <c r="U48" s="10">
        <f>IFERROR(VLOOKUP($A48,[1]сентябрь!$B:$F,5, ),0)</f>
        <v>0</v>
      </c>
      <c r="V48" s="10">
        <f>IFERROR(VLOOKUP($A48,[1]октябрь!$B:$F,4, ),0)</f>
        <v>2693.59</v>
      </c>
      <c r="W48" s="10">
        <f>IFERROR(VLOOKUP($A48,[1]октябрь!$B:$F,5, ),0)</f>
        <v>5049</v>
      </c>
      <c r="X48" s="10">
        <f>IFERROR(VLOOKUP($A48,[1]ноябрь!$B:$F,4, ),0)</f>
        <v>2693.59</v>
      </c>
      <c r="Y48" s="10">
        <f>IFERROR(VLOOKUP($A48,[1]ноябрь!$B:$F,5, ),0)</f>
        <v>0</v>
      </c>
      <c r="Z48" s="10">
        <f>IFERROR(VLOOKUP($A48,[1]декабрь!$B:$F,4, ),0)</f>
        <v>2693.59</v>
      </c>
      <c r="AA48" s="10">
        <f>IFERROR(VLOOKUP($A48,[1]декабрь!$B:$F,5, ),0)</f>
        <v>1980</v>
      </c>
      <c r="AB48" s="11">
        <f t="shared" si="0"/>
        <v>-7102.8700000000044</v>
      </c>
    </row>
    <row r="49" spans="1:28" x14ac:dyDescent="0.25">
      <c r="A49" s="9" t="s">
        <v>65</v>
      </c>
      <c r="B49" s="10">
        <f>IFERROR(VLOOKUP($A49,[1]январь!$B:$F,2, ),0)</f>
        <v>0</v>
      </c>
      <c r="C49" s="10">
        <f>IFERROR(VLOOKUP($A49,[1]январь!$B:$F,3, ),0)</f>
        <v>0</v>
      </c>
      <c r="D49" s="10">
        <f>IFERROR(VLOOKUP($A49,[1]январь!$B:$F,4, ),0)</f>
        <v>1899.55</v>
      </c>
      <c r="E49" s="10">
        <f>IFERROR(VLOOKUP($A49,[1]январь!$B:$F,5, ),0)</f>
        <v>5698.65</v>
      </c>
      <c r="F49" s="10">
        <f>IFERROR(VLOOKUP($A49,[1]февраль!$B:$F,4, ),0)</f>
        <v>1899.55</v>
      </c>
      <c r="G49" s="10">
        <f>IFERROR(VLOOKUP($A49,[1]февраль!$B:$F,5, ),0)</f>
        <v>0</v>
      </c>
      <c r="H49" s="10">
        <f>IFERROR(VLOOKUP($A49,[1]март!$B:$F,4, ),0)</f>
        <v>1899.55</v>
      </c>
      <c r="I49" s="10">
        <f>IFERROR(VLOOKUP($A49,[1]март!$B:$F,5, ),0)</f>
        <v>0</v>
      </c>
      <c r="J49" s="10">
        <f>IFERROR(VLOOKUP($A49,[1]апрель!$B:$F,4, ),0)</f>
        <v>1899.55</v>
      </c>
      <c r="K49" s="10">
        <f>IFERROR(VLOOKUP($A49,[1]апрель!$B:$F,5, ),0)</f>
        <v>5698.65</v>
      </c>
      <c r="L49" s="10">
        <f>IFERROR(VLOOKUP($A49,[1]май!$B:$F,4, ),0)</f>
        <v>2566.08</v>
      </c>
      <c r="M49" s="10">
        <f>IFERROR(VLOOKUP($A49,[1]май!$B:$F,5, ),0)</f>
        <v>1333.06</v>
      </c>
      <c r="N49" s="10">
        <f>IFERROR(VLOOKUP($A49,[1]июнь!$B:$F,4, ),0)</f>
        <v>2566.08</v>
      </c>
      <c r="O49" s="10">
        <f>IFERROR(VLOOKUP($A49,[1]июнь!$B:$F,5, ),0)</f>
        <v>0</v>
      </c>
      <c r="P49" s="10">
        <f>IFERROR(VLOOKUP($A49,[1]июль!$B:$F,4, ),0)</f>
        <v>2566.08</v>
      </c>
      <c r="Q49" s="10">
        <f>IFERROR(VLOOKUP($A49,[1]июль!$B:$F,5, ),0)</f>
        <v>7698.24</v>
      </c>
      <c r="R49" s="10">
        <f>IFERROR(VLOOKUP($A49,[1]август!$B:$F,4, ),0)</f>
        <v>2566.08</v>
      </c>
      <c r="S49" s="10">
        <f>IFERROR(VLOOKUP($A49,[1]август!$B:$F,5, ),0)</f>
        <v>0</v>
      </c>
      <c r="T49" s="10">
        <f>IFERROR(VLOOKUP($A49,[1]сентябрь!$B:$F,4, ),0)</f>
        <v>2566.08</v>
      </c>
      <c r="U49" s="10">
        <f>IFERROR(VLOOKUP($A49,[1]сентябрь!$B:$F,5, ),0)</f>
        <v>0</v>
      </c>
      <c r="V49" s="10">
        <f>IFERROR(VLOOKUP($A49,[1]октябрь!$B:$F,4, ),0)</f>
        <v>2693.59</v>
      </c>
      <c r="W49" s="10">
        <f>IFERROR(VLOOKUP($A49,[1]октябрь!$B:$F,5, ),0)</f>
        <v>7968.99</v>
      </c>
      <c r="X49" s="10">
        <f>IFERROR(VLOOKUP($A49,[1]ноябрь!$B:$F,4, ),0)</f>
        <v>2693.59</v>
      </c>
      <c r="Y49" s="10">
        <f>IFERROR(VLOOKUP($A49,[1]ноябрь!$B:$F,5, ),0)</f>
        <v>0</v>
      </c>
      <c r="Z49" s="10">
        <f>IFERROR(VLOOKUP($A49,[1]декабрь!$B:$F,4, ),0)</f>
        <v>2693.59</v>
      </c>
      <c r="AA49" s="10">
        <f>IFERROR(VLOOKUP($A49,[1]декабрь!$B:$F,5, ),0)</f>
        <v>8084.34</v>
      </c>
      <c r="AB49" s="11">
        <f t="shared" si="0"/>
        <v>7972.5599999999913</v>
      </c>
    </row>
    <row r="50" spans="1:28" x14ac:dyDescent="0.25">
      <c r="A50" s="9" t="s">
        <v>66</v>
      </c>
      <c r="B50" s="10">
        <f>IFERROR(VLOOKUP($A50,[1]январь!$B:$F,2, ),0)</f>
        <v>0</v>
      </c>
      <c r="C50" s="10">
        <f>IFERROR(VLOOKUP($A50,[1]январь!$B:$F,3, ),0)</f>
        <v>0</v>
      </c>
      <c r="D50" s="10">
        <f>IFERROR(VLOOKUP($A50,[1]январь!$B:$F,4, ),0)</f>
        <v>1852.45</v>
      </c>
      <c r="E50" s="10">
        <f>IFERROR(VLOOKUP($A50,[1]январь!$B:$F,5, ),0)</f>
        <v>5557.35</v>
      </c>
      <c r="F50" s="10">
        <f>IFERROR(VLOOKUP($A50,[1]февраль!$B:$F,4, ),0)</f>
        <v>1852.45</v>
      </c>
      <c r="G50" s="10">
        <f>IFERROR(VLOOKUP($A50,[1]февраль!$B:$F,5, ),0)</f>
        <v>0</v>
      </c>
      <c r="H50" s="10">
        <f>IFERROR(VLOOKUP($A50,[1]март!$B:$F,4, ),0)</f>
        <v>1852.45</v>
      </c>
      <c r="I50" s="10">
        <f>IFERROR(VLOOKUP($A50,[1]март!$B:$F,5, ),0)</f>
        <v>0</v>
      </c>
      <c r="J50" s="10">
        <f>IFERROR(VLOOKUP($A50,[1]апрель!$B:$F,4, ),0)</f>
        <v>1852.45</v>
      </c>
      <c r="K50" s="10">
        <f>IFERROR(VLOOKUP($A50,[1]апрель!$B:$F,5, ),0)</f>
        <v>5557.35</v>
      </c>
      <c r="L50" s="10">
        <f>IFERROR(VLOOKUP($A50,[1]май!$B:$F,4, ),0)</f>
        <v>2500.98</v>
      </c>
      <c r="M50" s="10">
        <f>IFERROR(VLOOKUP($A50,[1]май!$B:$F,5, ),0)</f>
        <v>1297.06</v>
      </c>
      <c r="N50" s="10">
        <f>IFERROR(VLOOKUP($A50,[1]июнь!$B:$F,4, ),0)</f>
        <v>2500.98</v>
      </c>
      <c r="O50" s="10">
        <f>IFERROR(VLOOKUP($A50,[1]июнь!$B:$F,5, ),0)</f>
        <v>0</v>
      </c>
      <c r="P50" s="10">
        <f>IFERROR(VLOOKUP($A50,[1]июль!$B:$F,4, ),0)</f>
        <v>2500.98</v>
      </c>
      <c r="Q50" s="10">
        <f>IFERROR(VLOOKUP($A50,[1]июль!$B:$F,5, ),0)</f>
        <v>7502.94</v>
      </c>
      <c r="R50" s="10">
        <f>IFERROR(VLOOKUP($A50,[1]август!$B:$F,4, ),0)</f>
        <v>2500.98</v>
      </c>
      <c r="S50" s="10">
        <f>IFERROR(VLOOKUP($A50,[1]август!$B:$F,5, ),0)</f>
        <v>0</v>
      </c>
      <c r="T50" s="10">
        <f>IFERROR(VLOOKUP($A50,[1]сентябрь!$B:$F,4, ),0)</f>
        <v>2500.98</v>
      </c>
      <c r="U50" s="10">
        <f>IFERROR(VLOOKUP($A50,[1]сентябрь!$B:$F,5, ),0)</f>
        <v>0</v>
      </c>
      <c r="V50" s="10">
        <f>IFERROR(VLOOKUP($A50,[1]октябрь!$B:$F,4, ),0)</f>
        <v>2693.59</v>
      </c>
      <c r="W50" s="10">
        <f>IFERROR(VLOOKUP($A50,[1]октябрь!$B:$F,5, ),0)</f>
        <v>7968.99</v>
      </c>
      <c r="X50" s="10">
        <f>IFERROR(VLOOKUP($A50,[1]ноябрь!$B:$F,4, ),0)</f>
        <v>2693.59</v>
      </c>
      <c r="Y50" s="10">
        <f>IFERROR(VLOOKUP($A50,[1]ноябрь!$B:$F,5, ),0)</f>
        <v>0</v>
      </c>
      <c r="Z50" s="10">
        <f>IFERROR(VLOOKUP($A50,[1]декабрь!$B:$F,4, ),0)</f>
        <v>2693.59</v>
      </c>
      <c r="AA50" s="10">
        <f>IFERROR(VLOOKUP($A50,[1]декабрь!$B:$F,5, ),0)</f>
        <v>8084.34</v>
      </c>
      <c r="AB50" s="11">
        <f t="shared" si="0"/>
        <v>7972.5600000000022</v>
      </c>
    </row>
    <row r="51" spans="1:28" x14ac:dyDescent="0.25">
      <c r="A51" s="9" t="s">
        <v>67</v>
      </c>
      <c r="B51" s="10">
        <f>IFERROR(VLOOKUP($A51,[1]январь!$B:$F,2, ),0)</f>
        <v>0</v>
      </c>
      <c r="C51" s="10">
        <f>IFERROR(VLOOKUP($A51,[1]январь!$B:$F,3, ),0)</f>
        <v>4650.75</v>
      </c>
      <c r="D51" s="10">
        <f>IFERROR(VLOOKUP($A51,[1]январь!$B:$F,4, ),0)</f>
        <v>1843.75</v>
      </c>
      <c r="E51" s="10">
        <f>IFERROR(VLOOKUP($A51,[1]январь!$B:$F,5, ),0)</f>
        <v>0</v>
      </c>
      <c r="F51" s="10">
        <f>IFERROR(VLOOKUP($A51,[1]февраль!$B:$F,4, ),0)</f>
        <v>1843.75</v>
      </c>
      <c r="G51" s="10">
        <f>IFERROR(VLOOKUP($A51,[1]февраль!$B:$F,5, ),0)</f>
        <v>0</v>
      </c>
      <c r="H51" s="10">
        <f>IFERROR(VLOOKUP($A51,[1]март!$B:$F,4, ),0)</f>
        <v>1843.75</v>
      </c>
      <c r="I51" s="10">
        <f>IFERROR(VLOOKUP($A51,[1]март!$B:$F,5, ),0)</f>
        <v>0</v>
      </c>
      <c r="J51" s="10">
        <f>IFERROR(VLOOKUP($A51,[1]апрель!$B:$F,4, ),0)</f>
        <v>1843.75</v>
      </c>
      <c r="K51" s="10">
        <f>IFERROR(VLOOKUP($A51,[1]апрель!$B:$F,5, ),0)</f>
        <v>0</v>
      </c>
      <c r="L51" s="10">
        <f>IFERROR(VLOOKUP($A51,[1]май!$B:$F,4, ),0)</f>
        <v>2488.9299999999998</v>
      </c>
      <c r="M51" s="10">
        <f>IFERROR(VLOOKUP($A51,[1]май!$B:$F,5, ),0)</f>
        <v>5000</v>
      </c>
      <c r="N51" s="10">
        <f>IFERROR(VLOOKUP($A51,[1]июнь!$B:$F,4, ),0)</f>
        <v>2488.9299999999998</v>
      </c>
      <c r="O51" s="10">
        <f>IFERROR(VLOOKUP($A51,[1]июнь!$B:$F,5, ),0)</f>
        <v>10000</v>
      </c>
      <c r="P51" s="10">
        <f>IFERROR(VLOOKUP($A51,[1]июль!$B:$F,4, ),0)</f>
        <v>2488.9299999999998</v>
      </c>
      <c r="Q51" s="10">
        <f>IFERROR(VLOOKUP($A51,[1]июль!$B:$F,5, ),0)</f>
        <v>0</v>
      </c>
      <c r="R51" s="10">
        <f>IFERROR(VLOOKUP($A51,[1]август!$B:$F,4, ),0)</f>
        <v>2488.9299999999998</v>
      </c>
      <c r="S51" s="10">
        <f>IFERROR(VLOOKUP($A51,[1]август!$B:$F,5, ),0)</f>
        <v>0</v>
      </c>
      <c r="T51" s="10">
        <f>IFERROR(VLOOKUP($A51,[1]сентябрь!$B:$F,4, ),0)</f>
        <v>2488.9299999999998</v>
      </c>
      <c r="U51" s="10">
        <f>IFERROR(VLOOKUP($A51,[1]сентябрь!$B:$F,5, ),0)</f>
        <v>0</v>
      </c>
      <c r="V51" s="10">
        <f>IFERROR(VLOOKUP($A51,[1]октябрь!$B:$F,4, ),0)</f>
        <v>2693.59</v>
      </c>
      <c r="W51" s="10">
        <f>IFERROR(VLOOKUP($A51,[1]октябрь!$B:$F,5, ),0)</f>
        <v>5000</v>
      </c>
      <c r="X51" s="10">
        <f>IFERROR(VLOOKUP($A51,[1]ноябрь!$B:$F,4, ),0)</f>
        <v>2693.59</v>
      </c>
      <c r="Y51" s="10">
        <f>IFERROR(VLOOKUP($A51,[1]ноябрь!$B:$F,5, ),0)</f>
        <v>5000</v>
      </c>
      <c r="Z51" s="10">
        <f>IFERROR(VLOOKUP($A51,[1]декабрь!$B:$F,4, ),0)</f>
        <v>2693.59</v>
      </c>
      <c r="AA51" s="10">
        <f>IFERROR(VLOOKUP($A51,[1]декабрь!$B:$F,5, ),0)</f>
        <v>0</v>
      </c>
      <c r="AB51" s="11">
        <f t="shared" si="0"/>
        <v>1750.3299999999981</v>
      </c>
    </row>
    <row r="52" spans="1:28" x14ac:dyDescent="0.25">
      <c r="A52" s="9" t="s">
        <v>68</v>
      </c>
      <c r="B52" s="10">
        <f>IFERROR(VLOOKUP($A52,[1]январь!$B:$F,2, ),0)</f>
        <v>3188.1</v>
      </c>
      <c r="C52" s="10">
        <f>IFERROR(VLOOKUP($A52,[1]январь!$B:$F,3, ),0)</f>
        <v>0</v>
      </c>
      <c r="D52" s="10">
        <f>IFERROR(VLOOKUP($A52,[1]январь!$B:$F,4, ),0)</f>
        <v>1761.85</v>
      </c>
      <c r="E52" s="10">
        <f>IFERROR(VLOOKUP($A52,[1]январь!$B:$F,5, ),0)</f>
        <v>0</v>
      </c>
      <c r="F52" s="10">
        <f>IFERROR(VLOOKUP($A52,[1]февраль!$B:$F,4, ),0)</f>
        <v>1761.85</v>
      </c>
      <c r="G52" s="10">
        <f>IFERROR(VLOOKUP($A52,[1]февраль!$B:$F,5, ),0)</f>
        <v>0</v>
      </c>
      <c r="H52" s="10">
        <f>IFERROR(VLOOKUP($A52,[1]март!$B:$F,4, ),0)</f>
        <v>1761.85</v>
      </c>
      <c r="I52" s="10">
        <f>IFERROR(VLOOKUP($A52,[1]март!$B:$F,5, ),0)</f>
        <v>0</v>
      </c>
      <c r="J52" s="10">
        <f>IFERROR(VLOOKUP($A52,[1]апрель!$B:$F,4, ),0)</f>
        <v>1761.85</v>
      </c>
      <c r="K52" s="10">
        <f>IFERROR(VLOOKUP($A52,[1]апрель!$B:$F,5, ),0)</f>
        <v>13000</v>
      </c>
      <c r="L52" s="10">
        <f>IFERROR(VLOOKUP($A52,[1]май!$B:$F,4, ),0)</f>
        <v>2375.62</v>
      </c>
      <c r="M52" s="10">
        <f>IFERROR(VLOOKUP($A52,[1]май!$B:$F,5, ),0)</f>
        <v>0</v>
      </c>
      <c r="N52" s="10">
        <f>IFERROR(VLOOKUP($A52,[1]июнь!$B:$F,4, ),0)</f>
        <v>2375.62</v>
      </c>
      <c r="O52" s="10">
        <f>IFERROR(VLOOKUP($A52,[1]июнь!$B:$F,5, ),0)</f>
        <v>0</v>
      </c>
      <c r="P52" s="10">
        <f>IFERROR(VLOOKUP($A52,[1]июль!$B:$F,4, ),0)</f>
        <v>2375.62</v>
      </c>
      <c r="Q52" s="10">
        <f>IFERROR(VLOOKUP($A52,[1]июль!$B:$F,5, ),0)</f>
        <v>0</v>
      </c>
      <c r="R52" s="10">
        <f>IFERROR(VLOOKUP($A52,[1]август!$B:$F,4, ),0)</f>
        <v>2375.62</v>
      </c>
      <c r="S52" s="10">
        <f>IFERROR(VLOOKUP($A52,[1]август!$B:$F,5, ),0)</f>
        <v>6000</v>
      </c>
      <c r="T52" s="10">
        <f>IFERROR(VLOOKUP($A52,[1]сентябрь!$B:$F,4, ),0)</f>
        <v>2375.62</v>
      </c>
      <c r="U52" s="10">
        <f>IFERROR(VLOOKUP($A52,[1]сентябрь!$B:$F,5, ),0)</f>
        <v>0</v>
      </c>
      <c r="V52" s="10">
        <f>IFERROR(VLOOKUP($A52,[1]октябрь!$B:$F,4, ),0)</f>
        <v>2693.59</v>
      </c>
      <c r="W52" s="10">
        <f>IFERROR(VLOOKUP($A52,[1]октябрь!$B:$F,5, ),0)</f>
        <v>0</v>
      </c>
      <c r="X52" s="10">
        <f>IFERROR(VLOOKUP($A52,[1]ноябрь!$B:$F,4, ),0)</f>
        <v>2693.59</v>
      </c>
      <c r="Y52" s="10">
        <f>IFERROR(VLOOKUP($A52,[1]ноябрь!$B:$F,5, ),0)</f>
        <v>0</v>
      </c>
      <c r="Z52" s="10">
        <f>IFERROR(VLOOKUP($A52,[1]декабрь!$B:$F,4, ),0)</f>
        <v>2693.59</v>
      </c>
      <c r="AA52" s="10">
        <f>IFERROR(VLOOKUP($A52,[1]декабрь!$B:$F,5, ),0)</f>
        <v>0</v>
      </c>
      <c r="AB52" s="11">
        <f t="shared" si="0"/>
        <v>-11194.37</v>
      </c>
    </row>
    <row r="53" spans="1:28" x14ac:dyDescent="0.25">
      <c r="A53" s="9" t="s">
        <v>69</v>
      </c>
      <c r="B53" s="10">
        <f>IFERROR(VLOOKUP($A53,[1]январь!$B:$F,2, ),0)</f>
        <v>1263.2</v>
      </c>
      <c r="C53" s="10">
        <f>IFERROR(VLOOKUP($A53,[1]январь!$B:$F,3, ),0)</f>
        <v>0</v>
      </c>
      <c r="D53" s="10">
        <f>IFERROR(VLOOKUP($A53,[1]январь!$B:$F,4, ),0)</f>
        <v>1852.45</v>
      </c>
      <c r="E53" s="10">
        <f>IFERROR(VLOOKUP($A53,[1]январь!$B:$F,5, ),0)</f>
        <v>4000</v>
      </c>
      <c r="F53" s="10">
        <f>IFERROR(VLOOKUP($A53,[1]февраль!$B:$F,4, ),0)</f>
        <v>1852.45</v>
      </c>
      <c r="G53" s="10">
        <f>IFERROR(VLOOKUP($A53,[1]февраль!$B:$F,5, ),0)</f>
        <v>2000</v>
      </c>
      <c r="H53" s="10">
        <f>IFERROR(VLOOKUP($A53,[1]март!$B:$F,4, ),0)</f>
        <v>1852.45</v>
      </c>
      <c r="I53" s="10">
        <f>IFERROR(VLOOKUP($A53,[1]март!$B:$F,5, ),0)</f>
        <v>2000</v>
      </c>
      <c r="J53" s="10">
        <f>IFERROR(VLOOKUP($A53,[1]апрель!$B:$F,4, ),0)</f>
        <v>1852.45</v>
      </c>
      <c r="K53" s="10">
        <f>IFERROR(VLOOKUP($A53,[1]апрель!$B:$F,5, ),0)</f>
        <v>2000</v>
      </c>
      <c r="L53" s="10">
        <f>IFERROR(VLOOKUP($A53,[1]май!$B:$F,4, ),0)</f>
        <v>2500.98</v>
      </c>
      <c r="M53" s="10">
        <f>IFERROR(VLOOKUP($A53,[1]май!$B:$F,5, ),0)</f>
        <v>3000</v>
      </c>
      <c r="N53" s="10">
        <f>IFERROR(VLOOKUP($A53,[1]июнь!$B:$F,4, ),0)</f>
        <v>2500.98</v>
      </c>
      <c r="O53" s="10">
        <f>IFERROR(VLOOKUP($A53,[1]июнь!$B:$F,5, ),0)</f>
        <v>0</v>
      </c>
      <c r="P53" s="10">
        <f>IFERROR(VLOOKUP($A53,[1]июль!$B:$F,4, ),0)</f>
        <v>2500.98</v>
      </c>
      <c r="Q53" s="10">
        <f>IFERROR(VLOOKUP($A53,[1]июль!$B:$F,5, ),0)</f>
        <v>4000</v>
      </c>
      <c r="R53" s="10">
        <f>IFERROR(VLOOKUP($A53,[1]август!$B:$F,4, ),0)</f>
        <v>2500.98</v>
      </c>
      <c r="S53" s="10">
        <f>IFERROR(VLOOKUP($A53,[1]август!$B:$F,5, ),0)</f>
        <v>4000</v>
      </c>
      <c r="T53" s="10">
        <f>IFERROR(VLOOKUP($A53,[1]сентябрь!$B:$F,4, ),0)</f>
        <v>2500.98</v>
      </c>
      <c r="U53" s="10">
        <f>IFERROR(VLOOKUP($A53,[1]сентябрь!$B:$F,5, ),0)</f>
        <v>4000</v>
      </c>
      <c r="V53" s="10">
        <f>IFERROR(VLOOKUP($A53,[1]октябрь!$B:$F,4, ),0)</f>
        <v>2693.59</v>
      </c>
      <c r="W53" s="10">
        <f>IFERROR(VLOOKUP($A53,[1]октябрь!$B:$F,5, ),0)</f>
        <v>0</v>
      </c>
      <c r="X53" s="10">
        <f>IFERROR(VLOOKUP($A53,[1]ноябрь!$B:$F,4, ),0)</f>
        <v>2693.59</v>
      </c>
      <c r="Y53" s="10">
        <f>IFERROR(VLOOKUP($A53,[1]ноябрь!$B:$F,5, ),0)</f>
        <v>3250.89</v>
      </c>
      <c r="Z53" s="10">
        <f>IFERROR(VLOOKUP($A53,[1]декабрь!$B:$F,4, ),0)</f>
        <v>2693.59</v>
      </c>
      <c r="AA53" s="10">
        <f>IFERROR(VLOOKUP($A53,[1]декабрь!$B:$F,5, ),0)</f>
        <v>4000</v>
      </c>
      <c r="AB53" s="11">
        <f t="shared" si="0"/>
        <v>2992.2200000000003</v>
      </c>
    </row>
    <row r="54" spans="1:28" x14ac:dyDescent="0.25">
      <c r="A54" s="9" t="s">
        <v>70</v>
      </c>
      <c r="B54" s="10">
        <f>IFERROR(VLOOKUP($A54,[1]январь!$B:$F,2, ),0)</f>
        <v>26455.4</v>
      </c>
      <c r="C54" s="10">
        <f>IFERROR(VLOOKUP($A54,[1]январь!$B:$F,3, ),0)</f>
        <v>0</v>
      </c>
      <c r="D54" s="10">
        <f>IFERROR(VLOOKUP($A54,[1]январь!$B:$F,4, ),0)</f>
        <v>2059.9</v>
      </c>
      <c r="E54" s="10">
        <f>IFERROR(VLOOKUP($A54,[1]январь!$B:$F,5, ),0)</f>
        <v>0</v>
      </c>
      <c r="F54" s="10">
        <f>IFERROR(VLOOKUP($A54,[1]февраль!$B:$F,4, ),0)</f>
        <v>2059.9</v>
      </c>
      <c r="G54" s="10">
        <f>IFERROR(VLOOKUP($A54,[1]февраль!$B:$F,5, ),0)</f>
        <v>0</v>
      </c>
      <c r="H54" s="10">
        <f>IFERROR(VLOOKUP($A54,[1]март!$B:$F,4, ),0)</f>
        <v>2059.9</v>
      </c>
      <c r="I54" s="10">
        <f>IFERROR(VLOOKUP($A54,[1]март!$B:$F,5, ),0)</f>
        <v>0</v>
      </c>
      <c r="J54" s="10">
        <f>IFERROR(VLOOKUP($A54,[1]апрель!$B:$F,4, ),0)</f>
        <v>2059.9</v>
      </c>
      <c r="K54" s="10">
        <f>IFERROR(VLOOKUP($A54,[1]апрель!$B:$F,5, ),0)</f>
        <v>0</v>
      </c>
      <c r="L54" s="10">
        <f>IFERROR(VLOOKUP($A54,[1]май!$B:$F,4, ),0)</f>
        <v>2787.88</v>
      </c>
      <c r="M54" s="10">
        <f>IFERROR(VLOOKUP($A54,[1]май!$B:$F,5, ),0)</f>
        <v>0</v>
      </c>
      <c r="N54" s="10">
        <f>IFERROR(VLOOKUP($A54,[1]июнь!$B:$F,4, ),0)</f>
        <v>2787.88</v>
      </c>
      <c r="O54" s="10">
        <f>IFERROR(VLOOKUP($A54,[1]июнь!$B:$F,5, ),0)</f>
        <v>0</v>
      </c>
      <c r="P54" s="10">
        <f>IFERROR(VLOOKUP($A54,[1]июль!$B:$F,4, ),0)</f>
        <v>2787.88</v>
      </c>
      <c r="Q54" s="10">
        <f>IFERROR(VLOOKUP($A54,[1]июль!$B:$F,5, ),0)</f>
        <v>0</v>
      </c>
      <c r="R54" s="10">
        <f>IFERROR(VLOOKUP($A54,[1]август!$B:$F,4, ),0)</f>
        <v>2787.88</v>
      </c>
      <c r="S54" s="10">
        <f>IFERROR(VLOOKUP($A54,[1]август!$B:$F,5, ),0)</f>
        <v>0</v>
      </c>
      <c r="T54" s="10">
        <f>IFERROR(VLOOKUP($A54,[1]сентябрь!$B:$F,4, ),0)</f>
        <v>2787.88</v>
      </c>
      <c r="U54" s="10">
        <f>IFERROR(VLOOKUP($A54,[1]сентябрь!$B:$F,5, ),0)</f>
        <v>0</v>
      </c>
      <c r="V54" s="10">
        <f>IFERROR(VLOOKUP($A54,[1]октябрь!$B:$F,4, ),0)</f>
        <v>2693.59</v>
      </c>
      <c r="W54" s="10">
        <f>IFERROR(VLOOKUP($A54,[1]октябрь!$B:$F,5, ),0)</f>
        <v>0</v>
      </c>
      <c r="X54" s="10">
        <f>IFERROR(VLOOKUP($A54,[1]ноябрь!$B:$F,4, ),0)</f>
        <v>2693.59</v>
      </c>
      <c r="Y54" s="10">
        <f>IFERROR(VLOOKUP($A54,[1]ноябрь!$B:$F,5, ),0)</f>
        <v>51021.58</v>
      </c>
      <c r="Z54" s="10">
        <f>IFERROR(VLOOKUP($A54,[1]декабрь!$B:$F,4, ),0)</f>
        <v>2693.59</v>
      </c>
      <c r="AA54" s="10">
        <f>IFERROR(VLOOKUP($A54,[1]декабрь!$B:$F,5, ),0)</f>
        <v>0</v>
      </c>
      <c r="AB54" s="11">
        <f t="shared" si="0"/>
        <v>-5693.5900000000029</v>
      </c>
    </row>
    <row r="55" spans="1:28" x14ac:dyDescent="0.25">
      <c r="A55" s="9" t="s">
        <v>71</v>
      </c>
      <c r="B55" s="10">
        <f>IFERROR(VLOOKUP($A55,[1]январь!$B:$F,2, ),0)</f>
        <v>0</v>
      </c>
      <c r="C55" s="10">
        <f>IFERROR(VLOOKUP($A55,[1]январь!$B:$F,3, ),0)</f>
        <v>10164.25</v>
      </c>
      <c r="D55" s="10">
        <f>IFERROR(VLOOKUP($A55,[1]январь!$B:$F,4, ),0)</f>
        <v>2096.5</v>
      </c>
      <c r="E55" s="10">
        <f>IFERROR(VLOOKUP($A55,[1]январь!$B:$F,5, ),0)</f>
        <v>0</v>
      </c>
      <c r="F55" s="10">
        <f>IFERROR(VLOOKUP($A55,[1]февраль!$B:$F,4, ),0)</f>
        <v>2096.5</v>
      </c>
      <c r="G55" s="10">
        <f>IFERROR(VLOOKUP($A55,[1]февраль!$B:$F,5, ),0)</f>
        <v>0</v>
      </c>
      <c r="H55" s="10">
        <f>IFERROR(VLOOKUP($A55,[1]март!$B:$F,4, ),0)</f>
        <v>2096.5</v>
      </c>
      <c r="I55" s="10">
        <f>IFERROR(VLOOKUP($A55,[1]март!$B:$F,5, ),0)</f>
        <v>0</v>
      </c>
      <c r="J55" s="10">
        <f>IFERROR(VLOOKUP($A55,[1]апрель!$B:$F,4, ),0)</f>
        <v>2096.5</v>
      </c>
      <c r="K55" s="10">
        <f>IFERROR(VLOOKUP($A55,[1]апрель!$B:$F,5, ),0)</f>
        <v>0</v>
      </c>
      <c r="L55" s="10">
        <f>IFERROR(VLOOKUP($A55,[1]май!$B:$F,4, ),0)</f>
        <v>2838.51</v>
      </c>
      <c r="M55" s="10">
        <f>IFERROR(VLOOKUP($A55,[1]май!$B:$F,5, ),0)</f>
        <v>10000</v>
      </c>
      <c r="N55" s="10">
        <f>IFERROR(VLOOKUP($A55,[1]июнь!$B:$F,4, ),0)</f>
        <v>2838.51</v>
      </c>
      <c r="O55" s="10">
        <f>IFERROR(VLOOKUP($A55,[1]июнь!$B:$F,5, ),0)</f>
        <v>0</v>
      </c>
      <c r="P55" s="10">
        <f>IFERROR(VLOOKUP($A55,[1]июль!$B:$F,4, ),0)</f>
        <v>2838.51</v>
      </c>
      <c r="Q55" s="10">
        <f>IFERROR(VLOOKUP($A55,[1]июль!$B:$F,5, ),0)</f>
        <v>0</v>
      </c>
      <c r="R55" s="10">
        <f>IFERROR(VLOOKUP($A55,[1]август!$B:$F,4, ),0)</f>
        <v>2838.51</v>
      </c>
      <c r="S55" s="10">
        <f>IFERROR(VLOOKUP($A55,[1]август!$B:$F,5, ),0)</f>
        <v>10000</v>
      </c>
      <c r="T55" s="10">
        <f>IFERROR(VLOOKUP($A55,[1]сентябрь!$B:$F,4, ),0)</f>
        <v>2838.51</v>
      </c>
      <c r="U55" s="10">
        <f>IFERROR(VLOOKUP($A55,[1]сентябрь!$B:$F,5, ),0)</f>
        <v>0</v>
      </c>
      <c r="V55" s="10">
        <f>IFERROR(VLOOKUP($A55,[1]октябрь!$B:$F,4, ),0)</f>
        <v>2693.59</v>
      </c>
      <c r="W55" s="10">
        <f>IFERROR(VLOOKUP($A55,[1]октябрь!$B:$F,5, ),0)</f>
        <v>0</v>
      </c>
      <c r="X55" s="10">
        <f>IFERROR(VLOOKUP($A55,[1]ноябрь!$B:$F,4, ),0)</f>
        <v>2693.59</v>
      </c>
      <c r="Y55" s="10">
        <f>IFERROR(VLOOKUP($A55,[1]ноябрь!$B:$F,5, ),0)</f>
        <v>10000</v>
      </c>
      <c r="Z55" s="10">
        <f>IFERROR(VLOOKUP($A55,[1]декабрь!$B:$F,4, ),0)</f>
        <v>2693.59</v>
      </c>
      <c r="AA55" s="10">
        <f>IFERROR(VLOOKUP($A55,[1]декабрь!$B:$F,5, ),0)</f>
        <v>0</v>
      </c>
      <c r="AB55" s="11">
        <f t="shared" si="0"/>
        <v>9504.93</v>
      </c>
    </row>
    <row r="56" spans="1:28" x14ac:dyDescent="0.25">
      <c r="A56" s="9" t="s">
        <v>72</v>
      </c>
      <c r="B56" s="10">
        <f>IFERROR(VLOOKUP($A56,[1]январь!$B:$F,2, ),0)</f>
        <v>22051.74</v>
      </c>
      <c r="C56" s="10">
        <f>IFERROR(VLOOKUP($A56,[1]январь!$B:$F,3, ),0)</f>
        <v>0</v>
      </c>
      <c r="D56" s="10">
        <f>IFERROR(VLOOKUP($A56,[1]январь!$B:$F,4, ),0)</f>
        <v>2004.1</v>
      </c>
      <c r="E56" s="10">
        <f>IFERROR(VLOOKUP($A56,[1]январь!$B:$F,5, ),0)</f>
        <v>0</v>
      </c>
      <c r="F56" s="10">
        <f>IFERROR(VLOOKUP($A56,[1]февраль!$B:$F,4, ),0)</f>
        <v>2004.1</v>
      </c>
      <c r="G56" s="10">
        <f>IFERROR(VLOOKUP($A56,[1]февраль!$B:$F,5, ),0)</f>
        <v>2000</v>
      </c>
      <c r="H56" s="10">
        <f>IFERROR(VLOOKUP($A56,[1]март!$B:$F,4, ),0)</f>
        <v>2004.1</v>
      </c>
      <c r="I56" s="10">
        <f>IFERROR(VLOOKUP($A56,[1]март!$B:$F,5, ),0)</f>
        <v>0</v>
      </c>
      <c r="J56" s="10">
        <f>IFERROR(VLOOKUP($A56,[1]апрель!$B:$F,4, ),0)</f>
        <v>2004.1</v>
      </c>
      <c r="K56" s="10">
        <f>IFERROR(VLOOKUP($A56,[1]апрель!$B:$F,5, ),0)</f>
        <v>0</v>
      </c>
      <c r="L56" s="10">
        <f>IFERROR(VLOOKUP($A56,[1]май!$B:$F,4, ),0)</f>
        <v>2710.73</v>
      </c>
      <c r="M56" s="10">
        <f>IFERROR(VLOOKUP($A56,[1]май!$B:$F,5, ),0)</f>
        <v>0</v>
      </c>
      <c r="N56" s="10">
        <f>IFERROR(VLOOKUP($A56,[1]июнь!$B:$F,4, ),0)</f>
        <v>2710.73</v>
      </c>
      <c r="O56" s="10">
        <f>IFERROR(VLOOKUP($A56,[1]июнь!$B:$F,5, ),0)</f>
        <v>0</v>
      </c>
      <c r="P56" s="10">
        <f>IFERROR(VLOOKUP($A56,[1]июль!$B:$F,4, ),0)</f>
        <v>2710.73</v>
      </c>
      <c r="Q56" s="10">
        <f>IFERROR(VLOOKUP($A56,[1]июль!$B:$F,5, ),0)</f>
        <v>0</v>
      </c>
      <c r="R56" s="10">
        <f>IFERROR(VLOOKUP($A56,[1]август!$B:$F,4, ),0)</f>
        <v>2710.73</v>
      </c>
      <c r="S56" s="10">
        <f>IFERROR(VLOOKUP($A56,[1]август!$B:$F,5, ),0)</f>
        <v>0</v>
      </c>
      <c r="T56" s="10">
        <f>IFERROR(VLOOKUP($A56,[1]сентябрь!$B:$F,4, ),0)</f>
        <v>2710.73</v>
      </c>
      <c r="U56" s="10">
        <f>IFERROR(VLOOKUP($A56,[1]сентябрь!$B:$F,5, ),0)</f>
        <v>0</v>
      </c>
      <c r="V56" s="10">
        <f>IFERROR(VLOOKUP($A56,[1]октябрь!$B:$F,4, ),0)</f>
        <v>2693.59</v>
      </c>
      <c r="W56" s="10">
        <f>IFERROR(VLOOKUP($A56,[1]октябрь!$B:$F,5, ),0)</f>
        <v>4500</v>
      </c>
      <c r="X56" s="10">
        <f>IFERROR(VLOOKUP($A56,[1]ноябрь!$B:$F,4, ),0)</f>
        <v>2693.59</v>
      </c>
      <c r="Y56" s="10">
        <f>IFERROR(VLOOKUP($A56,[1]ноябрь!$B:$F,5, ),0)</f>
        <v>7000</v>
      </c>
      <c r="Z56" s="10">
        <f>IFERROR(VLOOKUP($A56,[1]декабрь!$B:$F,4, ),0)</f>
        <v>2693.59</v>
      </c>
      <c r="AA56" s="10">
        <f>IFERROR(VLOOKUP($A56,[1]декабрь!$B:$F,5, ),0)</f>
        <v>5000</v>
      </c>
      <c r="AB56" s="11">
        <f t="shared" si="0"/>
        <v>-33202.559999999998</v>
      </c>
    </row>
    <row r="57" spans="1:28" x14ac:dyDescent="0.25">
      <c r="A57" s="9" t="s">
        <v>73</v>
      </c>
      <c r="B57" s="10">
        <f>IFERROR(VLOOKUP($A57,[1]январь!$B:$F,2, ),0)</f>
        <v>0</v>
      </c>
      <c r="C57" s="10">
        <f>IFERROR(VLOOKUP($A57,[1]январь!$B:$F,3, ),0)</f>
        <v>26.45</v>
      </c>
      <c r="D57" s="10">
        <f>IFERROR(VLOOKUP($A57,[1]январь!$B:$F,4, ),0)</f>
        <v>2141.8000000000002</v>
      </c>
      <c r="E57" s="10">
        <f>IFERROR(VLOOKUP($A57,[1]январь!$B:$F,5, ),0)</f>
        <v>2200</v>
      </c>
      <c r="F57" s="10">
        <f>IFERROR(VLOOKUP($A57,[1]февраль!$B:$F,4, ),0)</f>
        <v>2141.8000000000002</v>
      </c>
      <c r="G57" s="10">
        <f>IFERROR(VLOOKUP($A57,[1]февраль!$B:$F,5, ),0)</f>
        <v>2100</v>
      </c>
      <c r="H57" s="10">
        <f>IFERROR(VLOOKUP($A57,[1]март!$B:$F,4, ),0)</f>
        <v>2141.8000000000002</v>
      </c>
      <c r="I57" s="10">
        <f>IFERROR(VLOOKUP($A57,[1]март!$B:$F,5, ),0)</f>
        <v>2100</v>
      </c>
      <c r="J57" s="10">
        <f>IFERROR(VLOOKUP($A57,[1]апрель!$B:$F,4, ),0)</f>
        <v>2141.8000000000002</v>
      </c>
      <c r="K57" s="10">
        <f>IFERROR(VLOOKUP($A57,[1]апрель!$B:$F,5, ),0)</f>
        <v>2200</v>
      </c>
      <c r="L57" s="10">
        <f>IFERROR(VLOOKUP($A57,[1]май!$B:$F,4, ),0)</f>
        <v>2901.19</v>
      </c>
      <c r="M57" s="10">
        <f>IFERROR(VLOOKUP($A57,[1]май!$B:$F,5, ),0)</f>
        <v>4000</v>
      </c>
      <c r="N57" s="10">
        <f>IFERROR(VLOOKUP($A57,[1]июнь!$B:$F,4, ),0)</f>
        <v>2901.19</v>
      </c>
      <c r="O57" s="10">
        <f>IFERROR(VLOOKUP($A57,[1]июнь!$B:$F,5, ),0)</f>
        <v>2700</v>
      </c>
      <c r="P57" s="10">
        <f>IFERROR(VLOOKUP($A57,[1]июль!$B:$F,4, ),0)</f>
        <v>2901.19</v>
      </c>
      <c r="Q57" s="10">
        <f>IFERROR(VLOOKUP($A57,[1]июль!$B:$F,5, ),0)</f>
        <v>3000</v>
      </c>
      <c r="R57" s="10">
        <f>IFERROR(VLOOKUP($A57,[1]август!$B:$F,4, ),0)</f>
        <v>2901.19</v>
      </c>
      <c r="S57" s="10">
        <f>IFERROR(VLOOKUP($A57,[1]август!$B:$F,5, ),0)</f>
        <v>2000</v>
      </c>
      <c r="T57" s="10">
        <f>IFERROR(VLOOKUP($A57,[1]сентябрь!$B:$F,4, ),0)</f>
        <v>2901.19</v>
      </c>
      <c r="U57" s="10">
        <f>IFERROR(VLOOKUP($A57,[1]сентябрь!$B:$F,5, ),0)</f>
        <v>4400</v>
      </c>
      <c r="V57" s="10">
        <f>IFERROR(VLOOKUP($A57,[1]октябрь!$B:$F,4, ),0)</f>
        <v>2693.59</v>
      </c>
      <c r="W57" s="10">
        <f>IFERROR(VLOOKUP($A57,[1]октябрь!$B:$F,5, ),0)</f>
        <v>0</v>
      </c>
      <c r="X57" s="10">
        <f>IFERROR(VLOOKUP($A57,[1]ноябрь!$B:$F,4, ),0)</f>
        <v>2693.59</v>
      </c>
      <c r="Y57" s="10">
        <f>IFERROR(VLOOKUP($A57,[1]ноябрь!$B:$F,5, ),0)</f>
        <v>3700</v>
      </c>
      <c r="Z57" s="10">
        <f>IFERROR(VLOOKUP($A57,[1]декабрь!$B:$F,4, ),0)</f>
        <v>2693.59</v>
      </c>
      <c r="AA57" s="10">
        <f>IFERROR(VLOOKUP($A57,[1]декабрь!$B:$F,5, ),0)</f>
        <v>2800</v>
      </c>
      <c r="AB57" s="11">
        <f t="shared" si="0"/>
        <v>72.530000000000655</v>
      </c>
    </row>
    <row r="58" spans="1:28" x14ac:dyDescent="0.25">
      <c r="A58" s="9" t="s">
        <v>74</v>
      </c>
      <c r="B58" s="10">
        <f>IFERROR(VLOOKUP($A58,[1]январь!$B:$F,2, ),0)</f>
        <v>1985.75</v>
      </c>
      <c r="C58" s="10">
        <f>IFERROR(VLOOKUP($A58,[1]январь!$B:$F,3, ),0)</f>
        <v>0</v>
      </c>
      <c r="D58" s="10">
        <f>IFERROR(VLOOKUP($A58,[1]январь!$B:$F,4, ),0)</f>
        <v>2096.5</v>
      </c>
      <c r="E58" s="10">
        <f>IFERROR(VLOOKUP($A58,[1]январь!$B:$F,5, ),0)</f>
        <v>0</v>
      </c>
      <c r="F58" s="10">
        <f>IFERROR(VLOOKUP($A58,[1]февраль!$B:$F,4, ),0)</f>
        <v>2096.5</v>
      </c>
      <c r="G58" s="10">
        <f>IFERROR(VLOOKUP($A58,[1]февраль!$B:$F,5, ),0)</f>
        <v>8000</v>
      </c>
      <c r="H58" s="10">
        <f>IFERROR(VLOOKUP($A58,[1]март!$B:$F,4, ),0)</f>
        <v>2096.5</v>
      </c>
      <c r="I58" s="10">
        <f>IFERROR(VLOOKUP($A58,[1]март!$B:$F,5, ),0)</f>
        <v>5000</v>
      </c>
      <c r="J58" s="10">
        <f>IFERROR(VLOOKUP($A58,[1]апрель!$B:$F,4, ),0)</f>
        <v>2096.5</v>
      </c>
      <c r="K58" s="10">
        <f>IFERROR(VLOOKUP($A58,[1]апрель!$B:$F,5, ),0)</f>
        <v>5000</v>
      </c>
      <c r="L58" s="10">
        <f>IFERROR(VLOOKUP($A58,[1]май!$B:$F,4, ),0)</f>
        <v>2838.51</v>
      </c>
      <c r="M58" s="10">
        <f>IFERROR(VLOOKUP($A58,[1]май!$B:$F,5, ),0)</f>
        <v>0</v>
      </c>
      <c r="N58" s="10">
        <f>IFERROR(VLOOKUP($A58,[1]июнь!$B:$F,4, ),0)</f>
        <v>2838.51</v>
      </c>
      <c r="O58" s="10">
        <f>IFERROR(VLOOKUP($A58,[1]июнь!$B:$F,5, ),0)</f>
        <v>0</v>
      </c>
      <c r="P58" s="10">
        <f>IFERROR(VLOOKUP($A58,[1]июль!$B:$F,4, ),0)</f>
        <v>2838.51</v>
      </c>
      <c r="Q58" s="10">
        <f>IFERROR(VLOOKUP($A58,[1]июль!$B:$F,5, ),0)</f>
        <v>0</v>
      </c>
      <c r="R58" s="10">
        <f>IFERROR(VLOOKUP($A58,[1]август!$B:$F,4, ),0)</f>
        <v>2838.51</v>
      </c>
      <c r="S58" s="10">
        <f>IFERROR(VLOOKUP($A58,[1]август!$B:$F,5, ),0)</f>
        <v>0</v>
      </c>
      <c r="T58" s="10">
        <f>IFERROR(VLOOKUP($A58,[1]сентябрь!$B:$F,4, ),0)</f>
        <v>2838.51</v>
      </c>
      <c r="U58" s="10">
        <f>IFERROR(VLOOKUP($A58,[1]сентябрь!$B:$F,5, ),0)</f>
        <v>6000</v>
      </c>
      <c r="V58" s="10">
        <f>IFERROR(VLOOKUP($A58,[1]октябрь!$B:$F,4, ),0)</f>
        <v>2693.59</v>
      </c>
      <c r="W58" s="10">
        <f>IFERROR(VLOOKUP($A58,[1]октябрь!$B:$F,5, ),0)</f>
        <v>6000</v>
      </c>
      <c r="X58" s="10">
        <f>IFERROR(VLOOKUP($A58,[1]ноябрь!$B:$F,4, ),0)</f>
        <v>2693.59</v>
      </c>
      <c r="Y58" s="10">
        <f>IFERROR(VLOOKUP($A58,[1]ноябрь!$B:$F,5, ),0)</f>
        <v>0</v>
      </c>
      <c r="Z58" s="10">
        <f>IFERROR(VLOOKUP($A58,[1]декабрь!$B:$F,4, ),0)</f>
        <v>2693.59</v>
      </c>
      <c r="AA58" s="10">
        <f>IFERROR(VLOOKUP($A58,[1]декабрь!$B:$F,5, ),0)</f>
        <v>0</v>
      </c>
      <c r="AB58" s="11">
        <f t="shared" si="0"/>
        <v>-2645.0699999999997</v>
      </c>
    </row>
    <row r="59" spans="1:28" x14ac:dyDescent="0.25">
      <c r="A59" s="9" t="s">
        <v>75</v>
      </c>
      <c r="B59" s="10">
        <f>IFERROR(VLOOKUP($A59,[1]январь!$B:$F,2, ),0)</f>
        <v>285.5</v>
      </c>
      <c r="C59" s="10">
        <f>IFERROR(VLOOKUP($A59,[1]январь!$B:$F,3, ),0)</f>
        <v>0</v>
      </c>
      <c r="D59" s="10">
        <f>IFERROR(VLOOKUP($A59,[1]январь!$B:$F,4, ),0)</f>
        <v>4240.3999999999996</v>
      </c>
      <c r="E59" s="10">
        <f>IFERROR(VLOOKUP($A59,[1]январь!$B:$F,5, ),0)</f>
        <v>0</v>
      </c>
      <c r="F59" s="10">
        <f>IFERROR(VLOOKUP($A59,[1]февраль!$B:$F,4, ),0)</f>
        <v>4240.3999999999996</v>
      </c>
      <c r="G59" s="10">
        <f>IFERROR(VLOOKUP($A59,[1]февраль!$B:$F,5, ),0)</f>
        <v>4400</v>
      </c>
      <c r="H59" s="10">
        <f>IFERROR(VLOOKUP($A59,[1]март!$B:$F,4, ),0)</f>
        <v>4240.3999999999996</v>
      </c>
      <c r="I59" s="10">
        <f>IFERROR(VLOOKUP($A59,[1]март!$B:$F,5, ),0)</f>
        <v>4350</v>
      </c>
      <c r="J59" s="10">
        <f>IFERROR(VLOOKUP($A59,[1]апрель!$B:$F,4, ),0)</f>
        <v>4240.3999999999996</v>
      </c>
      <c r="K59" s="10">
        <f>IFERROR(VLOOKUP($A59,[1]апрель!$B:$F,5, ),0)</f>
        <v>4300</v>
      </c>
      <c r="L59" s="10">
        <f>IFERROR(VLOOKUP($A59,[1]май!$B:$F,4, ),0)</f>
        <v>5803.92</v>
      </c>
      <c r="M59" s="10">
        <f>IFERROR(VLOOKUP($A59,[1]май!$B:$F,5, ),0)</f>
        <v>4350</v>
      </c>
      <c r="N59" s="10">
        <f>IFERROR(VLOOKUP($A59,[1]июнь!$B:$F,4, ),0)</f>
        <v>5803.92</v>
      </c>
      <c r="O59" s="10">
        <f>IFERROR(VLOOKUP($A59,[1]июнь!$B:$F,5, ),0)</f>
        <v>4300</v>
      </c>
      <c r="P59" s="10">
        <f>IFERROR(VLOOKUP($A59,[1]июль!$B:$F,4, ),0)</f>
        <v>5803.92</v>
      </c>
      <c r="Q59" s="10">
        <f>IFERROR(VLOOKUP($A59,[1]июль!$B:$F,5, ),0)</f>
        <v>5000</v>
      </c>
      <c r="R59" s="10">
        <f>IFERROR(VLOOKUP($A59,[1]август!$B:$F,4, ),0)</f>
        <v>5803.92</v>
      </c>
      <c r="S59" s="10">
        <f>IFERROR(VLOOKUP($A59,[1]август!$B:$F,5, ),0)</f>
        <v>6500</v>
      </c>
      <c r="T59" s="10">
        <f>IFERROR(VLOOKUP($A59,[1]сентябрь!$B:$F,4, ),0)</f>
        <v>5803.92</v>
      </c>
      <c r="U59" s="10">
        <f>IFERROR(VLOOKUP($A59,[1]сентябрь!$B:$F,5, ),0)</f>
        <v>11000</v>
      </c>
      <c r="V59" s="10">
        <f>IFERROR(VLOOKUP($A59,[1]октябрь!$B:$F,4, ),0)</f>
        <v>5387.18</v>
      </c>
      <c r="W59" s="10">
        <f>IFERROR(VLOOKUP($A59,[1]октябрь!$B:$F,5, ),0)</f>
        <v>6000</v>
      </c>
      <c r="X59" s="10">
        <f>IFERROR(VLOOKUP($A59,[1]ноябрь!$B:$F,4, ),0)</f>
        <v>5387.18</v>
      </c>
      <c r="Y59" s="10">
        <f>IFERROR(VLOOKUP($A59,[1]ноябрь!$B:$F,5, ),0)</f>
        <v>5300</v>
      </c>
      <c r="Z59" s="10">
        <f>IFERROR(VLOOKUP($A59,[1]декабрь!$B:$F,4, ),0)</f>
        <v>5387.18</v>
      </c>
      <c r="AA59" s="10">
        <f>IFERROR(VLOOKUP($A59,[1]декабрь!$B:$F,5, ),0)</f>
        <v>6000</v>
      </c>
      <c r="AB59" s="11">
        <f t="shared" si="0"/>
        <v>-928.23999999999251</v>
      </c>
    </row>
    <row r="60" spans="1:28" x14ac:dyDescent="0.25">
      <c r="A60" s="9" t="s">
        <v>76</v>
      </c>
      <c r="B60" s="10">
        <f>IFERROR(VLOOKUP($A60,[1]январь!$B:$F,2, ),0)</f>
        <v>35723.75</v>
      </c>
      <c r="C60" s="10">
        <f>IFERROR(VLOOKUP($A60,[1]январь!$B:$F,3, ),0)</f>
        <v>0</v>
      </c>
      <c r="D60" s="10">
        <f>IFERROR(VLOOKUP($A60,[1]январь!$B:$F,4, ),0)</f>
        <v>2223.75</v>
      </c>
      <c r="E60" s="10">
        <f>IFERROR(VLOOKUP($A60,[1]январь!$B:$F,5, ),0)</f>
        <v>0</v>
      </c>
      <c r="F60" s="10">
        <f>IFERROR(VLOOKUP($A60,[1]февраль!$B:$F,4, ),0)</f>
        <v>2223.75</v>
      </c>
      <c r="G60" s="10">
        <f>IFERROR(VLOOKUP($A60,[1]февраль!$B:$F,5, ),0)</f>
        <v>0</v>
      </c>
      <c r="H60" s="10">
        <f>IFERROR(VLOOKUP($A60,[1]март!$B:$F,4, ),0)</f>
        <v>2223.75</v>
      </c>
      <c r="I60" s="10">
        <f>IFERROR(VLOOKUP($A60,[1]март!$B:$F,5, ),0)</f>
        <v>0</v>
      </c>
      <c r="J60" s="10">
        <f>IFERROR(VLOOKUP($A60,[1]апрель!$B:$F,4, ),0)</f>
        <v>2223.75</v>
      </c>
      <c r="K60" s="10">
        <f>IFERROR(VLOOKUP($A60,[1]апрель!$B:$F,5, ),0)</f>
        <v>0</v>
      </c>
      <c r="L60" s="10">
        <f>IFERROR(VLOOKUP($A60,[1]май!$B:$F,4, ),0)</f>
        <v>3014.51</v>
      </c>
      <c r="M60" s="10">
        <f>IFERROR(VLOOKUP($A60,[1]май!$B:$F,5, ),0)</f>
        <v>0</v>
      </c>
      <c r="N60" s="10">
        <f>IFERROR(VLOOKUP($A60,[1]июнь!$B:$F,4, ),0)</f>
        <v>3014.51</v>
      </c>
      <c r="O60" s="10">
        <f>IFERROR(VLOOKUP($A60,[1]июнь!$B:$F,5, ),0)</f>
        <v>0</v>
      </c>
      <c r="P60" s="10">
        <f>IFERROR(VLOOKUP($A60,[1]июль!$B:$F,4, ),0)</f>
        <v>3014.51</v>
      </c>
      <c r="Q60" s="10">
        <f>IFERROR(VLOOKUP($A60,[1]июль!$B:$F,5, ),0)</f>
        <v>0</v>
      </c>
      <c r="R60" s="10">
        <f>IFERROR(VLOOKUP($A60,[1]август!$B:$F,4, ),0)</f>
        <v>3014.51</v>
      </c>
      <c r="S60" s="10">
        <f>IFERROR(VLOOKUP($A60,[1]август!$B:$F,5, ),0)</f>
        <v>0</v>
      </c>
      <c r="T60" s="10">
        <f>IFERROR(VLOOKUP($A60,[1]сентябрь!$B:$F,4, ),0)</f>
        <v>3014.51</v>
      </c>
      <c r="U60" s="10">
        <f>IFERROR(VLOOKUP($A60,[1]сентябрь!$B:$F,5, ),0)</f>
        <v>0</v>
      </c>
      <c r="V60" s="10">
        <f>IFERROR(VLOOKUP($A60,[1]октябрь!$B:$F,4, ),0)</f>
        <v>2693.59</v>
      </c>
      <c r="W60" s="10">
        <f>IFERROR(VLOOKUP($A60,[1]октябрь!$B:$F,5, ),0)</f>
        <v>0</v>
      </c>
      <c r="X60" s="10">
        <f>IFERROR(VLOOKUP($A60,[1]ноябрь!$B:$F,4, ),0)</f>
        <v>2693.59</v>
      </c>
      <c r="Y60" s="10">
        <f>IFERROR(VLOOKUP($A60,[1]ноябрь!$B:$F,5, ),0)</f>
        <v>0</v>
      </c>
      <c r="Z60" s="10">
        <f>IFERROR(VLOOKUP($A60,[1]декабрь!$B:$F,4, ),0)</f>
        <v>2693.59</v>
      </c>
      <c r="AA60" s="10">
        <f>IFERROR(VLOOKUP($A60,[1]декабрь!$B:$F,5, ),0)</f>
        <v>0</v>
      </c>
      <c r="AB60" s="11">
        <f t="shared" si="0"/>
        <v>-67772.070000000007</v>
      </c>
    </row>
    <row r="61" spans="1:28" x14ac:dyDescent="0.25">
      <c r="A61" s="9" t="s">
        <v>77</v>
      </c>
      <c r="B61" s="10">
        <f>IFERROR(VLOOKUP($A61,[1]январь!$B:$F,2, ),0)</f>
        <v>0</v>
      </c>
      <c r="C61" s="10">
        <f>IFERROR(VLOOKUP($A61,[1]январь!$B:$F,3, ),0)</f>
        <v>0</v>
      </c>
      <c r="D61" s="10">
        <f>IFERROR(VLOOKUP($A61,[1]январь!$B:$F,4, ),0)</f>
        <v>0</v>
      </c>
      <c r="E61" s="10">
        <f>IFERROR(VLOOKUP($A61,[1]январь!$B:$F,5, ),0)</f>
        <v>0</v>
      </c>
      <c r="F61" s="10">
        <f>IFERROR(VLOOKUP($A61,[1]февраль!$B:$F,4, ),0)</f>
        <v>0</v>
      </c>
      <c r="G61" s="10">
        <f>IFERROR(VLOOKUP($A61,[1]февраль!$B:$F,5, ),0)</f>
        <v>0</v>
      </c>
      <c r="H61" s="10">
        <f>IFERROR(VLOOKUP($A61,[1]март!$B:$F,4, ),0)</f>
        <v>0</v>
      </c>
      <c r="I61" s="10">
        <f>IFERROR(VLOOKUP($A61,[1]март!$B:$F,5, ),0)</f>
        <v>0</v>
      </c>
      <c r="J61" s="10">
        <f>IFERROR(VLOOKUP($A61,[1]апрель!$B:$F,4, ),0)</f>
        <v>0</v>
      </c>
      <c r="K61" s="10">
        <f>IFERROR(VLOOKUP($A61,[1]апрель!$B:$F,5, ),0)</f>
        <v>0</v>
      </c>
      <c r="L61" s="10">
        <f>IFERROR(VLOOKUP($A61,[1]май!$B:$F,4, ),0)</f>
        <v>0</v>
      </c>
      <c r="M61" s="10">
        <f>IFERROR(VLOOKUP($A61,[1]май!$B:$F,5, ),0)</f>
        <v>0</v>
      </c>
      <c r="N61" s="10">
        <f>IFERROR(VLOOKUP($A61,[1]июнь!$B:$F,4, ),0)</f>
        <v>0</v>
      </c>
      <c r="O61" s="10">
        <f>IFERROR(VLOOKUP($A61,[1]июнь!$B:$F,5, ),0)</f>
        <v>0</v>
      </c>
      <c r="P61" s="10">
        <f>IFERROR(VLOOKUP($A61,[1]июль!$B:$F,4, ),0)</f>
        <v>0</v>
      </c>
      <c r="Q61" s="10">
        <f>IFERROR(VLOOKUP($A61,[1]июль!$B:$F,5, ),0)</f>
        <v>0</v>
      </c>
      <c r="R61" s="10">
        <f>IFERROR(VLOOKUP($A61,[1]август!$B:$F,4, ),0)</f>
        <v>0</v>
      </c>
      <c r="S61" s="10">
        <f>IFERROR(VLOOKUP($A61,[1]август!$B:$F,5, ),0)</f>
        <v>0</v>
      </c>
      <c r="T61" s="10">
        <f>IFERROR(VLOOKUP($A61,[1]сентябрь!$B:$F,4, ),0)</f>
        <v>0</v>
      </c>
      <c r="U61" s="10">
        <f>IFERROR(VLOOKUP($A61,[1]сентябрь!$B:$F,5, ),0)</f>
        <v>0</v>
      </c>
      <c r="V61" s="10">
        <f>IFERROR(VLOOKUP($A61,[1]октябрь!$B:$F,4, ),0)</f>
        <v>0</v>
      </c>
      <c r="W61" s="10">
        <f>IFERROR(VLOOKUP($A61,[1]октябрь!$B:$F,5, ),0)</f>
        <v>0</v>
      </c>
      <c r="X61" s="10">
        <f>IFERROR(VLOOKUP($A61,[1]ноябрь!$B:$F,4, ),0)</f>
        <v>0</v>
      </c>
      <c r="Y61" s="10">
        <f>IFERROR(VLOOKUP($A61,[1]ноябрь!$B:$F,5, ),0)</f>
        <v>0</v>
      </c>
      <c r="Z61" s="10">
        <f>IFERROR(VLOOKUP($A61,[1]декабрь!$B:$F,4, ),0)</f>
        <v>0</v>
      </c>
      <c r="AA61" s="10">
        <f>IFERROR(VLOOKUP($A61,[1]декабрь!$B:$F,5, ),0)</f>
        <v>0</v>
      </c>
      <c r="AB61" s="11">
        <f t="shared" si="0"/>
        <v>0</v>
      </c>
    </row>
    <row r="62" spans="1:28" x14ac:dyDescent="0.25">
      <c r="A62" s="9" t="s">
        <v>78</v>
      </c>
      <c r="B62" s="10">
        <f>IFERROR(VLOOKUP($A62,[1]январь!$B:$F,2, ),0)</f>
        <v>0</v>
      </c>
      <c r="C62" s="10">
        <f>IFERROR(VLOOKUP($A62,[1]январь!$B:$F,3, ),0)</f>
        <v>1620.6</v>
      </c>
      <c r="D62" s="10">
        <f>IFERROR(VLOOKUP($A62,[1]январь!$B:$F,4, ),0)</f>
        <v>2303.9</v>
      </c>
      <c r="E62" s="10">
        <f>IFERROR(VLOOKUP($A62,[1]январь!$B:$F,5, ),0)</f>
        <v>0</v>
      </c>
      <c r="F62" s="10">
        <f>IFERROR(VLOOKUP($A62,[1]февраль!$B:$F,4, ),0)</f>
        <v>2303.9</v>
      </c>
      <c r="G62" s="10">
        <f>IFERROR(VLOOKUP($A62,[1]февраль!$B:$F,5, ),0)</f>
        <v>10000</v>
      </c>
      <c r="H62" s="10">
        <f>IFERROR(VLOOKUP($A62,[1]март!$B:$F,4, ),0)</f>
        <v>2303.9</v>
      </c>
      <c r="I62" s="10">
        <f>IFERROR(VLOOKUP($A62,[1]март!$B:$F,5, ),0)</f>
        <v>0</v>
      </c>
      <c r="J62" s="10">
        <f>IFERROR(VLOOKUP($A62,[1]апрель!$B:$F,4, ),0)</f>
        <v>2303.9</v>
      </c>
      <c r="K62" s="10">
        <f>IFERROR(VLOOKUP($A62,[1]апрель!$B:$F,5, ),0)</f>
        <v>0</v>
      </c>
      <c r="L62" s="10">
        <f>IFERROR(VLOOKUP($A62,[1]май!$B:$F,4, ),0)</f>
        <v>3125.41</v>
      </c>
      <c r="M62" s="10">
        <f>IFERROR(VLOOKUP($A62,[1]май!$B:$F,5, ),0)</f>
        <v>0</v>
      </c>
      <c r="N62" s="10">
        <f>IFERROR(VLOOKUP($A62,[1]июнь!$B:$F,4, ),0)</f>
        <v>3125.41</v>
      </c>
      <c r="O62" s="10">
        <f>IFERROR(VLOOKUP($A62,[1]июнь!$B:$F,5, ),0)</f>
        <v>0</v>
      </c>
      <c r="P62" s="10">
        <f>IFERROR(VLOOKUP($A62,[1]июль!$B:$F,4, ),0)</f>
        <v>3125.41</v>
      </c>
      <c r="Q62" s="10">
        <f>IFERROR(VLOOKUP($A62,[1]июль!$B:$F,5, ),0)</f>
        <v>15000</v>
      </c>
      <c r="R62" s="10">
        <f>IFERROR(VLOOKUP($A62,[1]август!$B:$F,4, ),0)</f>
        <v>3125.41</v>
      </c>
      <c r="S62" s="10">
        <f>IFERROR(VLOOKUP($A62,[1]август!$B:$F,5, ),0)</f>
        <v>0</v>
      </c>
      <c r="T62" s="10">
        <f>IFERROR(VLOOKUP($A62,[1]сентябрь!$B:$F,4, ),0)</f>
        <v>3125.41</v>
      </c>
      <c r="U62" s="10">
        <f>IFERROR(VLOOKUP($A62,[1]сентябрь!$B:$F,5, ),0)</f>
        <v>0</v>
      </c>
      <c r="V62" s="10">
        <f>IFERROR(VLOOKUP($A62,[1]октябрь!$B:$F,4, ),0)</f>
        <v>2693.59</v>
      </c>
      <c r="W62" s="10">
        <f>IFERROR(VLOOKUP($A62,[1]октябрь!$B:$F,5, ),0)</f>
        <v>0</v>
      </c>
      <c r="X62" s="10">
        <f>IFERROR(VLOOKUP($A62,[1]ноябрь!$B:$F,4, ),0)</f>
        <v>2693.59</v>
      </c>
      <c r="Y62" s="10">
        <f>IFERROR(VLOOKUP($A62,[1]ноябрь!$B:$F,5, ),0)</f>
        <v>0</v>
      </c>
      <c r="Z62" s="10">
        <f>IFERROR(VLOOKUP($A62,[1]декабрь!$B:$F,4, ),0)</f>
        <v>2693.59</v>
      </c>
      <c r="AA62" s="10">
        <f>IFERROR(VLOOKUP($A62,[1]декабрь!$B:$F,5, ),0)</f>
        <v>15000</v>
      </c>
      <c r="AB62" s="11">
        <f t="shared" si="0"/>
        <v>8697.1800000000039</v>
      </c>
    </row>
    <row r="63" spans="1:28" x14ac:dyDescent="0.25">
      <c r="A63" s="9" t="s">
        <v>79</v>
      </c>
      <c r="B63" s="10">
        <f>IFERROR(VLOOKUP($A63,[1]январь!$B:$F,2, ),0)</f>
        <v>997.75</v>
      </c>
      <c r="C63" s="10">
        <f>IFERROR(VLOOKUP($A63,[1]январь!$B:$F,3, ),0)</f>
        <v>0</v>
      </c>
      <c r="D63" s="10">
        <f>IFERROR(VLOOKUP($A63,[1]январь!$B:$F,4, ),0)</f>
        <v>2588</v>
      </c>
      <c r="E63" s="10">
        <f>IFERROR(VLOOKUP($A63,[1]январь!$B:$F,5, ),0)</f>
        <v>0</v>
      </c>
      <c r="F63" s="10">
        <f>IFERROR(VLOOKUP($A63,[1]февраль!$B:$F,4, ),0)</f>
        <v>2588</v>
      </c>
      <c r="G63" s="10">
        <f>IFERROR(VLOOKUP($A63,[1]февраль!$B:$F,5, ),0)</f>
        <v>12600</v>
      </c>
      <c r="H63" s="10">
        <f>IFERROR(VLOOKUP($A63,[1]март!$B:$F,4, ),0)</f>
        <v>2588</v>
      </c>
      <c r="I63" s="10">
        <f>IFERROR(VLOOKUP($A63,[1]март!$B:$F,5, ),0)</f>
        <v>0</v>
      </c>
      <c r="J63" s="10">
        <f>IFERROR(VLOOKUP($A63,[1]апрель!$B:$F,4, ),0)</f>
        <v>2588</v>
      </c>
      <c r="K63" s="10">
        <f>IFERROR(VLOOKUP($A63,[1]апрель!$B:$F,5, ),0)</f>
        <v>0</v>
      </c>
      <c r="L63" s="10">
        <f>IFERROR(VLOOKUP($A63,[1]май!$B:$F,4, ),0)</f>
        <v>3518.38</v>
      </c>
      <c r="M63" s="10">
        <f>IFERROR(VLOOKUP($A63,[1]май!$B:$F,5, ),0)</f>
        <v>10000</v>
      </c>
      <c r="N63" s="10">
        <f>IFERROR(VLOOKUP($A63,[1]июнь!$B:$F,4, ),0)</f>
        <v>3518.38</v>
      </c>
      <c r="O63" s="10">
        <f>IFERROR(VLOOKUP($A63,[1]июнь!$B:$F,5, ),0)</f>
        <v>0</v>
      </c>
      <c r="P63" s="10">
        <f>IFERROR(VLOOKUP($A63,[1]июль!$B:$F,4, ),0)</f>
        <v>3518.38</v>
      </c>
      <c r="Q63" s="10">
        <f>IFERROR(VLOOKUP($A63,[1]июль!$B:$F,5, ),0)</f>
        <v>10000</v>
      </c>
      <c r="R63" s="10">
        <f>IFERROR(VLOOKUP($A63,[1]август!$B:$F,4, ),0)</f>
        <v>3518.38</v>
      </c>
      <c r="S63" s="10">
        <f>IFERROR(VLOOKUP($A63,[1]август!$B:$F,5, ),0)</f>
        <v>0</v>
      </c>
      <c r="T63" s="10">
        <f>IFERROR(VLOOKUP($A63,[1]сентябрь!$B:$F,4, ),0)</f>
        <v>3518.38</v>
      </c>
      <c r="U63" s="10">
        <f>IFERROR(VLOOKUP($A63,[1]сентябрь!$B:$F,5, ),0)</f>
        <v>6000</v>
      </c>
      <c r="V63" s="10">
        <f>IFERROR(VLOOKUP($A63,[1]октябрь!$B:$F,4, ),0)</f>
        <v>2693.59</v>
      </c>
      <c r="W63" s="10">
        <f>IFERROR(VLOOKUP($A63,[1]октябрь!$B:$F,5, ),0)</f>
        <v>0</v>
      </c>
      <c r="X63" s="10">
        <f>IFERROR(VLOOKUP($A63,[1]ноябрь!$B:$F,4, ),0)</f>
        <v>2693.59</v>
      </c>
      <c r="Y63" s="10">
        <f>IFERROR(VLOOKUP($A63,[1]ноябрь!$B:$F,5, ),0)</f>
        <v>0</v>
      </c>
      <c r="Z63" s="10">
        <f>IFERROR(VLOOKUP($A63,[1]декабрь!$B:$F,4, ),0)</f>
        <v>2693.59</v>
      </c>
      <c r="AA63" s="10">
        <f>IFERROR(VLOOKUP($A63,[1]декабрь!$B:$F,5, ),0)</f>
        <v>0</v>
      </c>
      <c r="AB63" s="11">
        <f t="shared" si="0"/>
        <v>1577.5799999999981</v>
      </c>
    </row>
    <row r="64" spans="1:28" x14ac:dyDescent="0.25">
      <c r="A64" s="9" t="s">
        <v>80</v>
      </c>
      <c r="B64" s="10">
        <f>IFERROR(VLOOKUP($A64,[1]январь!$B:$F,2, ),0)</f>
        <v>9905.9</v>
      </c>
      <c r="C64" s="10">
        <f>IFERROR(VLOOKUP($A64,[1]январь!$B:$F,3, ),0)</f>
        <v>0</v>
      </c>
      <c r="D64" s="10">
        <f>IFERROR(VLOOKUP($A64,[1]январь!$B:$F,4, ),0)</f>
        <v>2176.65</v>
      </c>
      <c r="E64" s="10">
        <f>IFERROR(VLOOKUP($A64,[1]январь!$B:$F,5, ),0)</f>
        <v>0</v>
      </c>
      <c r="F64" s="10">
        <f>IFERROR(VLOOKUP($A64,[1]февраль!$B:$F,4, ),0)</f>
        <v>2176.65</v>
      </c>
      <c r="G64" s="10">
        <f>IFERROR(VLOOKUP($A64,[1]февраль!$B:$F,5, ),0)</f>
        <v>0</v>
      </c>
      <c r="H64" s="10">
        <f>IFERROR(VLOOKUP($A64,[1]март!$B:$F,4, ),0)</f>
        <v>2176.65</v>
      </c>
      <c r="I64" s="10">
        <f>IFERROR(VLOOKUP($A64,[1]март!$B:$F,5, ),0)</f>
        <v>0</v>
      </c>
      <c r="J64" s="10">
        <f>IFERROR(VLOOKUP($A64,[1]апрель!$B:$F,4, ),0)</f>
        <v>2176.65</v>
      </c>
      <c r="K64" s="10">
        <f>IFERROR(VLOOKUP($A64,[1]апрель!$B:$F,5, ),0)</f>
        <v>0</v>
      </c>
      <c r="L64" s="10">
        <f>IFERROR(VLOOKUP($A64,[1]май!$B:$F,4, ),0)</f>
        <v>2949.41</v>
      </c>
      <c r="M64" s="10">
        <f>IFERROR(VLOOKUP($A64,[1]май!$B:$F,5, ),0)</f>
        <v>0</v>
      </c>
      <c r="N64" s="10">
        <f>IFERROR(VLOOKUP($A64,[1]июнь!$B:$F,4, ),0)</f>
        <v>2949.41</v>
      </c>
      <c r="O64" s="10">
        <f>IFERROR(VLOOKUP($A64,[1]июнь!$B:$F,5, ),0)</f>
        <v>0</v>
      </c>
      <c r="P64" s="10">
        <f>IFERROR(VLOOKUP($A64,[1]июль!$B:$F,4, ),0)</f>
        <v>2949.41</v>
      </c>
      <c r="Q64" s="10">
        <f>IFERROR(VLOOKUP($A64,[1]июль!$B:$F,5, ),0)</f>
        <v>0</v>
      </c>
      <c r="R64" s="10">
        <f>IFERROR(VLOOKUP($A64,[1]август!$B:$F,4, ),0)</f>
        <v>2949.41</v>
      </c>
      <c r="S64" s="10">
        <f>IFERROR(VLOOKUP($A64,[1]август!$B:$F,5, ),0)</f>
        <v>0</v>
      </c>
      <c r="T64" s="10">
        <f>IFERROR(VLOOKUP($A64,[1]сентябрь!$B:$F,4, ),0)</f>
        <v>2949.41</v>
      </c>
      <c r="U64" s="10">
        <f>IFERROR(VLOOKUP($A64,[1]сентябрь!$B:$F,5, ),0)</f>
        <v>0</v>
      </c>
      <c r="V64" s="10">
        <f>IFERROR(VLOOKUP($A64,[1]октябрь!$B:$F,4, ),0)</f>
        <v>2693.59</v>
      </c>
      <c r="W64" s="10">
        <f>IFERROR(VLOOKUP($A64,[1]октябрь!$B:$F,5, ),0)</f>
        <v>0</v>
      </c>
      <c r="X64" s="10">
        <f>IFERROR(VLOOKUP($A64,[1]ноябрь!$B:$F,4, ),0)</f>
        <v>2693.59</v>
      </c>
      <c r="Y64" s="10">
        <f>IFERROR(VLOOKUP($A64,[1]ноябрь!$B:$F,5, ),0)</f>
        <v>0</v>
      </c>
      <c r="Z64" s="10">
        <f>IFERROR(VLOOKUP($A64,[1]декабрь!$B:$F,4, ),0)</f>
        <v>2693.59</v>
      </c>
      <c r="AA64" s="10">
        <f>IFERROR(VLOOKUP($A64,[1]декабрь!$B:$F,5, ),0)</f>
        <v>0</v>
      </c>
      <c r="AB64" s="11">
        <f t="shared" si="0"/>
        <v>-41440.32</v>
      </c>
    </row>
    <row r="65" spans="1:28" x14ac:dyDescent="0.25">
      <c r="A65" s="9" t="s">
        <v>81</v>
      </c>
      <c r="B65" s="10">
        <f>IFERROR(VLOOKUP($A65,[1]январь!$B:$F,2, ),0)</f>
        <v>0</v>
      </c>
      <c r="C65" s="10">
        <f>IFERROR(VLOOKUP($A65,[1]январь!$B:$F,3, ),0)</f>
        <v>6332</v>
      </c>
      <c r="D65" s="10">
        <f>IFERROR(VLOOKUP($A65,[1]январь!$B:$F,4, ),0)</f>
        <v>2161</v>
      </c>
      <c r="E65" s="10">
        <f>IFERROR(VLOOKUP($A65,[1]январь!$B:$F,5, ),0)</f>
        <v>0</v>
      </c>
      <c r="F65" s="10">
        <f>IFERROR(VLOOKUP($A65,[1]февраль!$B:$F,4, ),0)</f>
        <v>2161</v>
      </c>
      <c r="G65" s="10">
        <f>IFERROR(VLOOKUP($A65,[1]февраль!$B:$F,5, ),0)</f>
        <v>0</v>
      </c>
      <c r="H65" s="10">
        <f>IFERROR(VLOOKUP($A65,[1]март!$B:$F,4, ),0)</f>
        <v>2161</v>
      </c>
      <c r="I65" s="10">
        <f>IFERROR(VLOOKUP($A65,[1]март!$B:$F,5, ),0)</f>
        <v>0</v>
      </c>
      <c r="J65" s="10">
        <f>IFERROR(VLOOKUP($A65,[1]апрель!$B:$F,4, ),0)</f>
        <v>2161</v>
      </c>
      <c r="K65" s="10">
        <f>IFERROR(VLOOKUP($A65,[1]апрель!$B:$F,5, ),0)</f>
        <v>0</v>
      </c>
      <c r="L65" s="10">
        <f>IFERROR(VLOOKUP($A65,[1]май!$B:$F,4, ),0)</f>
        <v>2927.71</v>
      </c>
      <c r="M65" s="10">
        <f>IFERROR(VLOOKUP($A65,[1]май!$B:$F,5, ),0)</f>
        <v>0</v>
      </c>
      <c r="N65" s="10">
        <f>IFERROR(VLOOKUP($A65,[1]июнь!$B:$F,4, ),0)</f>
        <v>2927.71</v>
      </c>
      <c r="O65" s="10">
        <f>IFERROR(VLOOKUP($A65,[1]июнь!$B:$F,5, ),0)</f>
        <v>0</v>
      </c>
      <c r="P65" s="10">
        <f>IFERROR(VLOOKUP($A65,[1]июль!$B:$F,4, ),0)</f>
        <v>2927.71</v>
      </c>
      <c r="Q65" s="10">
        <f>IFERROR(VLOOKUP($A65,[1]июль!$B:$F,5, ),0)</f>
        <v>0</v>
      </c>
      <c r="R65" s="10">
        <f>IFERROR(VLOOKUP($A65,[1]август!$B:$F,4, ),0)</f>
        <v>2927.71</v>
      </c>
      <c r="S65" s="10">
        <f>IFERROR(VLOOKUP($A65,[1]август!$B:$F,5, ),0)</f>
        <v>20000</v>
      </c>
      <c r="T65" s="10">
        <f>IFERROR(VLOOKUP($A65,[1]сентябрь!$B:$F,4, ),0)</f>
        <v>2927.71</v>
      </c>
      <c r="U65" s="10">
        <f>IFERROR(VLOOKUP($A65,[1]сентябрь!$B:$F,5, ),0)</f>
        <v>0</v>
      </c>
      <c r="V65" s="10">
        <f>IFERROR(VLOOKUP($A65,[1]октябрь!$B:$F,4, ),0)</f>
        <v>2693.59</v>
      </c>
      <c r="W65" s="10">
        <f>IFERROR(VLOOKUP($A65,[1]октябрь!$B:$F,5, ),0)</f>
        <v>0</v>
      </c>
      <c r="X65" s="10">
        <f>IFERROR(VLOOKUP($A65,[1]ноябрь!$B:$F,4, ),0)</f>
        <v>2693.59</v>
      </c>
      <c r="Y65" s="10">
        <f>IFERROR(VLOOKUP($A65,[1]ноябрь!$B:$F,5, ),0)</f>
        <v>0</v>
      </c>
      <c r="Z65" s="10">
        <f>IFERROR(VLOOKUP($A65,[1]декабрь!$B:$F,4, ),0)</f>
        <v>2693.59</v>
      </c>
      <c r="AA65" s="10">
        <f>IFERROR(VLOOKUP($A65,[1]декабрь!$B:$F,5, ),0)</f>
        <v>0</v>
      </c>
      <c r="AB65" s="11">
        <f t="shared" si="0"/>
        <v>-5031.3199999999979</v>
      </c>
    </row>
    <row r="66" spans="1:28" x14ac:dyDescent="0.25">
      <c r="A66" s="9" t="s">
        <v>82</v>
      </c>
      <c r="B66" s="10">
        <f>IFERROR(VLOOKUP($A66,[1]январь!$B:$F,2, ),0)</f>
        <v>0</v>
      </c>
      <c r="C66" s="10">
        <f>IFERROR(VLOOKUP($A66,[1]январь!$B:$F,3, ),0)</f>
        <v>0</v>
      </c>
      <c r="D66" s="10">
        <f>IFERROR(VLOOKUP($A66,[1]январь!$B:$F,4, ),0)</f>
        <v>2161</v>
      </c>
      <c r="E66" s="10">
        <f>IFERROR(VLOOKUP($A66,[1]январь!$B:$F,5, ),0)</f>
        <v>2161</v>
      </c>
      <c r="F66" s="10">
        <f>IFERROR(VLOOKUP($A66,[1]февраль!$B:$F,4, ),0)</f>
        <v>2161</v>
      </c>
      <c r="G66" s="10">
        <f>IFERROR(VLOOKUP($A66,[1]февраль!$B:$F,5, ),0)</f>
        <v>2161</v>
      </c>
      <c r="H66" s="10">
        <f>IFERROR(VLOOKUP($A66,[1]март!$B:$F,4, ),0)</f>
        <v>2161</v>
      </c>
      <c r="I66" s="10">
        <f>IFERROR(VLOOKUP($A66,[1]март!$B:$F,5, ),0)</f>
        <v>2161</v>
      </c>
      <c r="J66" s="10">
        <f>IFERROR(VLOOKUP($A66,[1]апрель!$B:$F,4, ),0)</f>
        <v>2161</v>
      </c>
      <c r="K66" s="10">
        <f>IFERROR(VLOOKUP($A66,[1]апрель!$B:$F,5, ),0)</f>
        <v>2161</v>
      </c>
      <c r="L66" s="10">
        <f>IFERROR(VLOOKUP($A66,[1]май!$B:$F,4, ),0)</f>
        <v>2927.71</v>
      </c>
      <c r="M66" s="10">
        <f>IFERROR(VLOOKUP($A66,[1]май!$B:$F,5, ),0)</f>
        <v>2161</v>
      </c>
      <c r="N66" s="10">
        <f>IFERROR(VLOOKUP($A66,[1]июнь!$B:$F,4, ),0)</f>
        <v>2927.71</v>
      </c>
      <c r="O66" s="10">
        <f>IFERROR(VLOOKUP($A66,[1]июнь!$B:$F,5, ),0)</f>
        <v>3695</v>
      </c>
      <c r="P66" s="10">
        <f>IFERROR(VLOOKUP($A66,[1]июль!$B:$F,4, ),0)</f>
        <v>2927.71</v>
      </c>
      <c r="Q66" s="10">
        <f>IFERROR(VLOOKUP($A66,[1]июль!$B:$F,5, ),0)</f>
        <v>0</v>
      </c>
      <c r="R66" s="10">
        <f>IFERROR(VLOOKUP($A66,[1]август!$B:$F,4, ),0)</f>
        <v>2927.71</v>
      </c>
      <c r="S66" s="10">
        <f>IFERROR(VLOOKUP($A66,[1]август!$B:$F,5, ),0)</f>
        <v>3000</v>
      </c>
      <c r="T66" s="10">
        <f>IFERROR(VLOOKUP($A66,[1]сентябрь!$B:$F,4, ),0)</f>
        <v>2927.71</v>
      </c>
      <c r="U66" s="10">
        <f>IFERROR(VLOOKUP($A66,[1]сентябрь!$B:$F,5, ),0)</f>
        <v>5783</v>
      </c>
      <c r="V66" s="10">
        <f>IFERROR(VLOOKUP($A66,[1]октябрь!$B:$F,4, ),0)</f>
        <v>2693.59</v>
      </c>
      <c r="W66" s="10">
        <f>IFERROR(VLOOKUP($A66,[1]октябрь!$B:$F,5, ),0)</f>
        <v>0</v>
      </c>
      <c r="X66" s="10">
        <f>IFERROR(VLOOKUP($A66,[1]ноябрь!$B:$F,4, ),0)</f>
        <v>2693.59</v>
      </c>
      <c r="Y66" s="10">
        <f>IFERROR(VLOOKUP($A66,[1]ноябрь!$B:$F,5, ),0)</f>
        <v>2694</v>
      </c>
      <c r="Z66" s="10">
        <f>IFERROR(VLOOKUP($A66,[1]декабрь!$B:$F,4, ),0)</f>
        <v>2693.59</v>
      </c>
      <c r="AA66" s="10">
        <f>IFERROR(VLOOKUP($A66,[1]декабрь!$B:$F,5, ),0)</f>
        <v>5384</v>
      </c>
      <c r="AB66" s="11">
        <f t="shared" si="0"/>
        <v>-2.319999999996071</v>
      </c>
    </row>
    <row r="67" spans="1:28" x14ac:dyDescent="0.25">
      <c r="A67" s="9" t="s">
        <v>83</v>
      </c>
      <c r="B67" s="10">
        <f>IFERROR(VLOOKUP($A67,[1]январь!$B:$F,2, ),0)</f>
        <v>4803</v>
      </c>
      <c r="C67" s="10">
        <f>IFERROR(VLOOKUP($A67,[1]январь!$B:$F,3, ),0)</f>
        <v>0</v>
      </c>
      <c r="D67" s="10">
        <f>IFERROR(VLOOKUP($A67,[1]январь!$B:$F,4, ),0)</f>
        <v>2401.5</v>
      </c>
      <c r="E67" s="10">
        <f>IFERROR(VLOOKUP($A67,[1]январь!$B:$F,5, ),0)</f>
        <v>0</v>
      </c>
      <c r="F67" s="10">
        <f>IFERROR(VLOOKUP($A67,[1]февраль!$B:$F,4, ),0)</f>
        <v>2401.5</v>
      </c>
      <c r="G67" s="10">
        <f>IFERROR(VLOOKUP($A67,[1]февраль!$B:$F,5, ),0)</f>
        <v>0</v>
      </c>
      <c r="H67" s="10">
        <f>IFERROR(VLOOKUP($A67,[1]март!$B:$F,4, ),0)</f>
        <v>2401.5</v>
      </c>
      <c r="I67" s="10">
        <f>IFERROR(VLOOKUP($A67,[1]март!$B:$F,5, ),0)</f>
        <v>0</v>
      </c>
      <c r="J67" s="10">
        <f>IFERROR(VLOOKUP($A67,[1]апрель!$B:$F,4, ),0)</f>
        <v>2401.5</v>
      </c>
      <c r="K67" s="10">
        <f>IFERROR(VLOOKUP($A67,[1]апрель!$B:$F,5, ),0)</f>
        <v>0</v>
      </c>
      <c r="L67" s="10">
        <f>IFERROR(VLOOKUP($A67,[1]май!$B:$F,4, ),0)</f>
        <v>3260.42</v>
      </c>
      <c r="M67" s="10">
        <f>IFERROR(VLOOKUP($A67,[1]май!$B:$F,5, ),0)</f>
        <v>0</v>
      </c>
      <c r="N67" s="10">
        <f>IFERROR(VLOOKUP($A67,[1]июнь!$B:$F,4, ),0)</f>
        <v>3260.42</v>
      </c>
      <c r="O67" s="10">
        <f>IFERROR(VLOOKUP($A67,[1]июнь!$B:$F,5, ),0)</f>
        <v>0</v>
      </c>
      <c r="P67" s="10">
        <f>IFERROR(VLOOKUP($A67,[1]июль!$B:$F,4, ),0)</f>
        <v>3260.42</v>
      </c>
      <c r="Q67" s="10">
        <f>IFERROR(VLOOKUP($A67,[1]июль!$B:$F,5, ),0)</f>
        <v>0</v>
      </c>
      <c r="R67" s="10">
        <f>IFERROR(VLOOKUP($A67,[1]август!$B:$F,4, ),0)</f>
        <v>3260.42</v>
      </c>
      <c r="S67" s="10">
        <f>IFERROR(VLOOKUP($A67,[1]август!$B:$F,5, ),0)</f>
        <v>0</v>
      </c>
      <c r="T67" s="10">
        <f>IFERROR(VLOOKUP($A67,[1]сентябрь!$B:$F,4, ),0)</f>
        <v>3260.42</v>
      </c>
      <c r="U67" s="10">
        <f>IFERROR(VLOOKUP($A67,[1]сентябрь!$B:$F,5, ),0)</f>
        <v>0</v>
      </c>
      <c r="V67" s="10">
        <f>IFERROR(VLOOKUP($A67,[1]октябрь!$B:$F,4, ),0)</f>
        <v>2693.59</v>
      </c>
      <c r="W67" s="10">
        <f>IFERROR(VLOOKUP($A67,[1]октябрь!$B:$F,5, ),0)</f>
        <v>0</v>
      </c>
      <c r="X67" s="10">
        <f>IFERROR(VLOOKUP($A67,[1]ноябрь!$B:$F,4, ),0)</f>
        <v>2693.59</v>
      </c>
      <c r="Y67" s="10">
        <f>IFERROR(VLOOKUP($A67,[1]ноябрь!$B:$F,5, ),0)</f>
        <v>0</v>
      </c>
      <c r="Z67" s="10">
        <f>IFERROR(VLOOKUP($A67,[1]декабрь!$B:$F,4, ),0)</f>
        <v>2693.59</v>
      </c>
      <c r="AA67" s="10">
        <f>IFERROR(VLOOKUP($A67,[1]декабрь!$B:$F,5, ),0)</f>
        <v>0</v>
      </c>
      <c r="AB67" s="11">
        <f t="shared" si="0"/>
        <v>-38791.869999999995</v>
      </c>
    </row>
    <row r="68" spans="1:28" x14ac:dyDescent="0.25">
      <c r="A68" s="9" t="s">
        <v>84</v>
      </c>
      <c r="B68" s="10">
        <f>IFERROR(VLOOKUP($A68,[1]январь!$B:$F,2, ),0)</f>
        <v>2238</v>
      </c>
      <c r="C68" s="10">
        <f>IFERROR(VLOOKUP($A68,[1]январь!$B:$F,3, ),0)</f>
        <v>0</v>
      </c>
      <c r="D68" s="10">
        <f>IFERROR(VLOOKUP($A68,[1]январь!$B:$F,4, ),0)</f>
        <v>2363.15</v>
      </c>
      <c r="E68" s="10">
        <f>IFERROR(VLOOKUP($A68,[1]январь!$B:$F,5, ),0)</f>
        <v>4950</v>
      </c>
      <c r="F68" s="10">
        <f>IFERROR(VLOOKUP($A68,[1]февраль!$B:$F,4, ),0)</f>
        <v>2363.15</v>
      </c>
      <c r="G68" s="10">
        <f>IFERROR(VLOOKUP($A68,[1]февраль!$B:$F,5, ),0)</f>
        <v>0</v>
      </c>
      <c r="H68" s="10">
        <f>IFERROR(VLOOKUP($A68,[1]март!$B:$F,4, ),0)</f>
        <v>2363.15</v>
      </c>
      <c r="I68" s="10">
        <f>IFERROR(VLOOKUP($A68,[1]март!$B:$F,5, ),0)</f>
        <v>4450</v>
      </c>
      <c r="J68" s="10">
        <f>IFERROR(VLOOKUP($A68,[1]апрель!$B:$F,4, ),0)</f>
        <v>2363.15</v>
      </c>
      <c r="K68" s="10">
        <f>IFERROR(VLOOKUP($A68,[1]апрель!$B:$F,5, ),0)</f>
        <v>0</v>
      </c>
      <c r="L68" s="10">
        <f>IFERROR(VLOOKUP($A68,[1]май!$B:$F,4, ),0)</f>
        <v>3207.38</v>
      </c>
      <c r="M68" s="10">
        <f>IFERROR(VLOOKUP($A68,[1]май!$B:$F,5, ),0)</f>
        <v>5590.6</v>
      </c>
      <c r="N68" s="10">
        <f>IFERROR(VLOOKUP($A68,[1]июнь!$B:$F,4, ),0)</f>
        <v>3207.38</v>
      </c>
      <c r="O68" s="10">
        <f>IFERROR(VLOOKUP($A68,[1]июнь!$B:$F,5, ),0)</f>
        <v>0</v>
      </c>
      <c r="P68" s="10">
        <f>IFERROR(VLOOKUP($A68,[1]июль!$B:$F,4, ),0)</f>
        <v>3207.38</v>
      </c>
      <c r="Q68" s="10">
        <f>IFERROR(VLOOKUP($A68,[1]июль!$B:$F,5, ),0)</f>
        <v>3069</v>
      </c>
      <c r="R68" s="10">
        <f>IFERROR(VLOOKUP($A68,[1]август!$B:$F,4, ),0)</f>
        <v>3207.38</v>
      </c>
      <c r="S68" s="10">
        <f>IFERROR(VLOOKUP($A68,[1]август!$B:$F,5, ),0)</f>
        <v>6460.52</v>
      </c>
      <c r="T68" s="10">
        <f>IFERROR(VLOOKUP($A68,[1]сентябрь!$B:$F,4, ),0)</f>
        <v>3207.38</v>
      </c>
      <c r="U68" s="10">
        <f>IFERROR(VLOOKUP($A68,[1]сентябрь!$B:$F,5, ),0)</f>
        <v>3207.38</v>
      </c>
      <c r="V68" s="10">
        <f>IFERROR(VLOOKUP($A68,[1]октябрь!$B:$F,4, ),0)</f>
        <v>2693.59</v>
      </c>
      <c r="W68" s="10">
        <f>IFERROR(VLOOKUP($A68,[1]октябрь!$B:$F,5, ),0)</f>
        <v>2693.14</v>
      </c>
      <c r="X68" s="10">
        <f>IFERROR(VLOOKUP($A68,[1]ноябрь!$B:$F,4, ),0)</f>
        <v>2693.59</v>
      </c>
      <c r="Y68" s="10">
        <f>IFERROR(VLOOKUP($A68,[1]ноябрь!$B:$F,5, ),0)</f>
        <v>2694.04</v>
      </c>
      <c r="Z68" s="10">
        <f>IFERROR(VLOOKUP($A68,[1]декабрь!$B:$F,4, ),0)</f>
        <v>2693.59</v>
      </c>
      <c r="AA68" s="10">
        <f>IFERROR(VLOOKUP($A68,[1]декабрь!$B:$F,5, ),0)</f>
        <v>2693.59</v>
      </c>
      <c r="AB68" s="11">
        <f t="shared" si="0"/>
        <v>0</v>
      </c>
    </row>
    <row r="69" spans="1:28" x14ac:dyDescent="0.25">
      <c r="A69" s="9" t="s">
        <v>85</v>
      </c>
      <c r="B69" s="10">
        <f>IFERROR(VLOOKUP($A69,[1]январь!$B:$F,2, ),0)</f>
        <v>0</v>
      </c>
      <c r="C69" s="10">
        <f>IFERROR(VLOOKUP($A69,[1]январь!$B:$F,3, ),0)</f>
        <v>6411.8</v>
      </c>
      <c r="D69" s="10">
        <f>IFERROR(VLOOKUP($A69,[1]январь!$B:$F,4, ),0)</f>
        <v>2298.6999999999998</v>
      </c>
      <c r="E69" s="10">
        <f>IFERROR(VLOOKUP($A69,[1]январь!$B:$F,5, ),0)</f>
        <v>0</v>
      </c>
      <c r="F69" s="10">
        <f>IFERROR(VLOOKUP($A69,[1]февраль!$B:$F,4, ),0)</f>
        <v>2298.6999999999998</v>
      </c>
      <c r="G69" s="10">
        <f>IFERROR(VLOOKUP($A69,[1]февраль!$B:$F,5, ),0)</f>
        <v>0</v>
      </c>
      <c r="H69" s="10">
        <f>IFERROR(VLOOKUP($A69,[1]март!$B:$F,4, ),0)</f>
        <v>2298.6999999999998</v>
      </c>
      <c r="I69" s="10">
        <f>IFERROR(VLOOKUP($A69,[1]март!$B:$F,5, ),0)</f>
        <v>5000</v>
      </c>
      <c r="J69" s="10">
        <f>IFERROR(VLOOKUP($A69,[1]апрель!$B:$F,4, ),0)</f>
        <v>2298.6999999999998</v>
      </c>
      <c r="K69" s="10">
        <f>IFERROR(VLOOKUP($A69,[1]апрель!$B:$F,5, ),0)</f>
        <v>0</v>
      </c>
      <c r="L69" s="10">
        <f>IFERROR(VLOOKUP($A69,[1]май!$B:$F,4, ),0)</f>
        <v>3118.17</v>
      </c>
      <c r="M69" s="10">
        <f>IFERROR(VLOOKUP($A69,[1]май!$B:$F,5, ),0)</f>
        <v>0</v>
      </c>
      <c r="N69" s="10">
        <f>IFERROR(VLOOKUP($A69,[1]июнь!$B:$F,4, ),0)</f>
        <v>3118.17</v>
      </c>
      <c r="O69" s="10">
        <f>IFERROR(VLOOKUP($A69,[1]июнь!$B:$F,5, ),0)</f>
        <v>5000</v>
      </c>
      <c r="P69" s="10">
        <f>IFERROR(VLOOKUP($A69,[1]июль!$B:$F,4, ),0)</f>
        <v>3118.17</v>
      </c>
      <c r="Q69" s="10">
        <f>IFERROR(VLOOKUP($A69,[1]июль!$B:$F,5, ),0)</f>
        <v>0</v>
      </c>
      <c r="R69" s="10">
        <f>IFERROR(VLOOKUP($A69,[1]август!$B:$F,4, ),0)</f>
        <v>3118.17</v>
      </c>
      <c r="S69" s="10">
        <f>IFERROR(VLOOKUP($A69,[1]август!$B:$F,5, ),0)</f>
        <v>7500</v>
      </c>
      <c r="T69" s="10">
        <f>IFERROR(VLOOKUP($A69,[1]сентябрь!$B:$F,4, ),0)</f>
        <v>3118.17</v>
      </c>
      <c r="U69" s="10">
        <f>IFERROR(VLOOKUP($A69,[1]сентябрь!$B:$F,5, ),0)</f>
        <v>0</v>
      </c>
      <c r="V69" s="10">
        <f>IFERROR(VLOOKUP($A69,[1]октябрь!$B:$F,4, ),0)</f>
        <v>2693.59</v>
      </c>
      <c r="W69" s="10">
        <f>IFERROR(VLOOKUP($A69,[1]октябрь!$B:$F,5, ),0)</f>
        <v>6500</v>
      </c>
      <c r="X69" s="10">
        <f>IFERROR(VLOOKUP($A69,[1]ноябрь!$B:$F,4, ),0)</f>
        <v>2693.59</v>
      </c>
      <c r="Y69" s="10">
        <f>IFERROR(VLOOKUP($A69,[1]ноябрь!$B:$F,5, ),0)</f>
        <v>3000</v>
      </c>
      <c r="Z69" s="10">
        <f>IFERROR(VLOOKUP($A69,[1]декабрь!$B:$F,4, ),0)</f>
        <v>2693.59</v>
      </c>
      <c r="AA69" s="10">
        <f>IFERROR(VLOOKUP($A69,[1]декабрь!$B:$F,5, ),0)</f>
        <v>5000</v>
      </c>
      <c r="AB69" s="11">
        <f t="shared" si="0"/>
        <v>5545.3800000000138</v>
      </c>
    </row>
    <row r="70" spans="1:28" x14ac:dyDescent="0.25">
      <c r="A70" s="9" t="s">
        <v>86</v>
      </c>
      <c r="B70" s="10">
        <f>IFERROR(VLOOKUP($A70,[1]январь!$B:$F,2, ),0)</f>
        <v>150139.20000000001</v>
      </c>
      <c r="C70" s="10">
        <f>IFERROR(VLOOKUP($A70,[1]январь!$B:$F,3, ),0)</f>
        <v>0</v>
      </c>
      <c r="D70" s="10">
        <f>IFERROR(VLOOKUP($A70,[1]январь!$B:$F,4, ),0)</f>
        <v>2356.1999999999998</v>
      </c>
      <c r="E70" s="10">
        <f>IFERROR(VLOOKUP($A70,[1]январь!$B:$F,5, ),0)</f>
        <v>0</v>
      </c>
      <c r="F70" s="10">
        <f>IFERROR(VLOOKUP($A70,[1]февраль!$B:$F,4, ),0)</f>
        <v>2356.1999999999998</v>
      </c>
      <c r="G70" s="10">
        <f>IFERROR(VLOOKUP($A70,[1]февраль!$B:$F,5, ),0)</f>
        <v>0</v>
      </c>
      <c r="H70" s="10">
        <f>IFERROR(VLOOKUP($A70,[1]март!$B:$F,4, ),0)</f>
        <v>2356.1999999999998</v>
      </c>
      <c r="I70" s="10">
        <f>IFERROR(VLOOKUP($A70,[1]март!$B:$F,5, ),0)</f>
        <v>0</v>
      </c>
      <c r="J70" s="10">
        <f>IFERROR(VLOOKUP($A70,[1]апрель!$B:$F,4, ),0)</f>
        <v>2356.1999999999998</v>
      </c>
      <c r="K70" s="10">
        <f>IFERROR(VLOOKUP($A70,[1]апрель!$B:$F,5, ),0)</f>
        <v>0</v>
      </c>
      <c r="L70" s="10">
        <f>IFERROR(VLOOKUP($A70,[1]май!$B:$F,4, ),0)</f>
        <v>3197.73</v>
      </c>
      <c r="M70" s="10">
        <f>IFERROR(VLOOKUP($A70,[1]май!$B:$F,5, ),0)</f>
        <v>0</v>
      </c>
      <c r="N70" s="10">
        <f>IFERROR(VLOOKUP($A70,[1]июнь!$B:$F,4, ),0)</f>
        <v>3197.73</v>
      </c>
      <c r="O70" s="10">
        <f>IFERROR(VLOOKUP($A70,[1]июнь!$B:$F,5, ),0)</f>
        <v>0</v>
      </c>
      <c r="P70" s="10">
        <f>IFERROR(VLOOKUP($A70,[1]июль!$B:$F,4, ),0)</f>
        <v>3197.73</v>
      </c>
      <c r="Q70" s="10">
        <f>IFERROR(VLOOKUP($A70,[1]июль!$B:$F,5, ),0)</f>
        <v>0</v>
      </c>
      <c r="R70" s="10">
        <f>IFERROR(VLOOKUP($A70,[1]август!$B:$F,4, ),0)</f>
        <v>3197.73</v>
      </c>
      <c r="S70" s="10">
        <f>IFERROR(VLOOKUP($A70,[1]август!$B:$F,5, ),0)</f>
        <v>0</v>
      </c>
      <c r="T70" s="10">
        <f>IFERROR(VLOOKUP($A70,[1]сентябрь!$B:$F,4, ),0)</f>
        <v>3197.73</v>
      </c>
      <c r="U70" s="10">
        <f>IFERROR(VLOOKUP($A70,[1]сентябрь!$B:$F,5, ),0)</f>
        <v>0</v>
      </c>
      <c r="V70" s="10">
        <f>IFERROR(VLOOKUP($A70,[1]октябрь!$B:$F,4, ),0)</f>
        <v>2693.59</v>
      </c>
      <c r="W70" s="10">
        <f>IFERROR(VLOOKUP($A70,[1]октябрь!$B:$F,5, ),0)</f>
        <v>0</v>
      </c>
      <c r="X70" s="10">
        <f>IFERROR(VLOOKUP($A70,[1]ноябрь!$B:$F,4, ),0)</f>
        <v>2693.59</v>
      </c>
      <c r="Y70" s="10">
        <f>IFERROR(VLOOKUP($A70,[1]ноябрь!$B:$F,5, ),0)</f>
        <v>0</v>
      </c>
      <c r="Z70" s="10">
        <f>IFERROR(VLOOKUP($A70,[1]декабрь!$B:$F,4, ),0)</f>
        <v>2693.59</v>
      </c>
      <c r="AA70" s="10">
        <f>IFERROR(VLOOKUP($A70,[1]декабрь!$B:$F,5, ),0)</f>
        <v>0</v>
      </c>
      <c r="AB70" s="11">
        <f t="shared" ref="AB70:AB133" si="1">IFERROR(C70,0)-IFERROR(B70,0)+IFERROR(E70,0)+IFERROR(G70,0)+IFERROR(I70,0)+IFERROR(K70,0)+IFERROR(M70,0)+IFERROR(O70,0)+IFERROR(Q70,0)+IFERROR(S70,0)+IFERROR(U70,0)+IFERROR(W70,0)+IFERROR(Y70,0)+IFERROR(AA70,0)-IFERROR(Z70,0)-IFERROR(X70,0)-IFERROR(V70,0)-IFERROR(T70,0)-IFERROR(R70,0)-IFERROR(P70,0)-IFERROR(N70,0)-IFERROR(L70,0)-IFERROR(J70,0)-IFERROR(H70,0)-IFERROR(F70,0)-IFERROR(D70,0)</f>
        <v>-183633.4200000001</v>
      </c>
    </row>
    <row r="71" spans="1:28" x14ac:dyDescent="0.25">
      <c r="A71" s="9" t="s">
        <v>87</v>
      </c>
      <c r="B71" s="10">
        <f>IFERROR(VLOOKUP($A71,[1]январь!$B:$F,2, ),0)</f>
        <v>150139.20000000001</v>
      </c>
      <c r="C71" s="10">
        <f>IFERROR(VLOOKUP($A71,[1]январь!$B:$F,3, ),0)</f>
        <v>0</v>
      </c>
      <c r="D71" s="10">
        <f>IFERROR(VLOOKUP($A71,[1]январь!$B:$F,4, ),0)</f>
        <v>2356.1999999999998</v>
      </c>
      <c r="E71" s="10">
        <f>IFERROR(VLOOKUP($A71,[1]январь!$B:$F,5, ),0)</f>
        <v>0</v>
      </c>
      <c r="F71" s="10">
        <f>IFERROR(VLOOKUP($A71,[1]февраль!$B:$F,4, ),0)</f>
        <v>2356.1999999999998</v>
      </c>
      <c r="G71" s="10">
        <f>IFERROR(VLOOKUP($A71,[1]февраль!$B:$F,5, ),0)</f>
        <v>0</v>
      </c>
      <c r="H71" s="10">
        <f>IFERROR(VLOOKUP($A71,[1]март!$B:$F,4, ),0)</f>
        <v>2356.1999999999998</v>
      </c>
      <c r="I71" s="10">
        <f>IFERROR(VLOOKUP($A71,[1]март!$B:$F,5, ),0)</f>
        <v>0</v>
      </c>
      <c r="J71" s="10">
        <f>IFERROR(VLOOKUP($A71,[1]апрель!$B:$F,4, ),0)</f>
        <v>2356.1999999999998</v>
      </c>
      <c r="K71" s="10">
        <f>IFERROR(VLOOKUP($A71,[1]апрель!$B:$F,5, ),0)</f>
        <v>0</v>
      </c>
      <c r="L71" s="10">
        <f>IFERROR(VLOOKUP($A71,[1]май!$B:$F,4, ),0)</f>
        <v>3197.73</v>
      </c>
      <c r="M71" s="10">
        <f>IFERROR(VLOOKUP($A71,[1]май!$B:$F,5, ),0)</f>
        <v>0</v>
      </c>
      <c r="N71" s="10">
        <f>IFERROR(VLOOKUP($A71,[1]июнь!$B:$F,4, ),0)</f>
        <v>3197.73</v>
      </c>
      <c r="O71" s="10">
        <f>IFERROR(VLOOKUP($A71,[1]июнь!$B:$F,5, ),0)</f>
        <v>0</v>
      </c>
      <c r="P71" s="10">
        <f>IFERROR(VLOOKUP($A71,[1]июль!$B:$F,4, ),0)</f>
        <v>3197.73</v>
      </c>
      <c r="Q71" s="10">
        <f>IFERROR(VLOOKUP($A71,[1]июль!$B:$F,5, ),0)</f>
        <v>0</v>
      </c>
      <c r="R71" s="10">
        <f>IFERROR(VLOOKUP($A71,[1]август!$B:$F,4, ),0)</f>
        <v>3197.73</v>
      </c>
      <c r="S71" s="10">
        <f>IFERROR(VLOOKUP($A71,[1]август!$B:$F,5, ),0)</f>
        <v>0</v>
      </c>
      <c r="T71" s="10">
        <f>IFERROR(VLOOKUP($A71,[1]сентябрь!$B:$F,4, ),0)</f>
        <v>3197.73</v>
      </c>
      <c r="U71" s="10">
        <f>IFERROR(VLOOKUP($A71,[1]сентябрь!$B:$F,5, ),0)</f>
        <v>0</v>
      </c>
      <c r="V71" s="10">
        <f>IFERROR(VLOOKUP($A71,[1]октябрь!$B:$F,4, ),0)</f>
        <v>2693.59</v>
      </c>
      <c r="W71" s="10">
        <f>IFERROR(VLOOKUP($A71,[1]октябрь!$B:$F,5, ),0)</f>
        <v>0</v>
      </c>
      <c r="X71" s="10">
        <f>IFERROR(VLOOKUP($A71,[1]ноябрь!$B:$F,4, ),0)</f>
        <v>2693.59</v>
      </c>
      <c r="Y71" s="10">
        <f>IFERROR(VLOOKUP($A71,[1]ноябрь!$B:$F,5, ),0)</f>
        <v>0</v>
      </c>
      <c r="Z71" s="10">
        <f>IFERROR(VLOOKUP($A71,[1]декабрь!$B:$F,4, ),0)</f>
        <v>2693.59</v>
      </c>
      <c r="AA71" s="10">
        <f>IFERROR(VLOOKUP($A71,[1]декабрь!$B:$F,5, ),0)</f>
        <v>0</v>
      </c>
      <c r="AB71" s="11">
        <f t="shared" si="1"/>
        <v>-183633.4200000001</v>
      </c>
    </row>
    <row r="72" spans="1:28" x14ac:dyDescent="0.25">
      <c r="A72" s="9" t="s">
        <v>88</v>
      </c>
      <c r="B72" s="10">
        <f>IFERROR(VLOOKUP($A72,[1]январь!$B:$F,2, ),0)</f>
        <v>13817.2</v>
      </c>
      <c r="C72" s="10">
        <f>IFERROR(VLOOKUP($A72,[1]январь!$B:$F,3, ),0)</f>
        <v>0</v>
      </c>
      <c r="D72" s="10">
        <f>IFERROR(VLOOKUP($A72,[1]январь!$B:$F,4, ),0)</f>
        <v>2356.1999999999998</v>
      </c>
      <c r="E72" s="10">
        <f>IFERROR(VLOOKUP($A72,[1]январь!$B:$F,5, ),0)</f>
        <v>0</v>
      </c>
      <c r="F72" s="10">
        <f>IFERROR(VLOOKUP($A72,[1]февраль!$B:$F,4, ),0)</f>
        <v>2356.1999999999998</v>
      </c>
      <c r="G72" s="10">
        <f>IFERROR(VLOOKUP($A72,[1]февраль!$B:$F,5, ),0)</f>
        <v>0</v>
      </c>
      <c r="H72" s="10">
        <f>IFERROR(VLOOKUP($A72,[1]март!$B:$F,4, ),0)</f>
        <v>2356.1999999999998</v>
      </c>
      <c r="I72" s="10">
        <f>IFERROR(VLOOKUP($A72,[1]март!$B:$F,5, ),0)</f>
        <v>0</v>
      </c>
      <c r="J72" s="10">
        <f>IFERROR(VLOOKUP($A72,[1]апрель!$B:$F,4, ),0)</f>
        <v>2356.1999999999998</v>
      </c>
      <c r="K72" s="10">
        <f>IFERROR(VLOOKUP($A72,[1]апрель!$B:$F,5, ),0)</f>
        <v>0</v>
      </c>
      <c r="L72" s="10">
        <f>IFERROR(VLOOKUP($A72,[1]май!$B:$F,4, ),0)</f>
        <v>3197.73</v>
      </c>
      <c r="M72" s="10">
        <f>IFERROR(VLOOKUP($A72,[1]май!$B:$F,5, ),0)</f>
        <v>0</v>
      </c>
      <c r="N72" s="10">
        <f>IFERROR(VLOOKUP($A72,[1]июнь!$B:$F,4, ),0)</f>
        <v>3197.73</v>
      </c>
      <c r="O72" s="10">
        <f>IFERROR(VLOOKUP($A72,[1]июнь!$B:$F,5, ),0)</f>
        <v>0</v>
      </c>
      <c r="P72" s="10">
        <f>IFERROR(VLOOKUP($A72,[1]июль!$B:$F,4, ),0)</f>
        <v>3197.73</v>
      </c>
      <c r="Q72" s="10">
        <f>IFERROR(VLOOKUP($A72,[1]июль!$B:$F,5, ),0)</f>
        <v>32835.379999999997</v>
      </c>
      <c r="R72" s="10">
        <f>IFERROR(VLOOKUP($A72,[1]август!$B:$F,4, ),0)</f>
        <v>3197.73</v>
      </c>
      <c r="S72" s="10">
        <f>IFERROR(VLOOKUP($A72,[1]август!$B:$F,5, ),0)</f>
        <v>0</v>
      </c>
      <c r="T72" s="10">
        <f>IFERROR(VLOOKUP($A72,[1]сентябрь!$B:$F,4, ),0)</f>
        <v>3197.73</v>
      </c>
      <c r="U72" s="10">
        <f>IFERROR(VLOOKUP($A72,[1]сентябрь!$B:$F,5, ),0)</f>
        <v>0</v>
      </c>
      <c r="V72" s="10">
        <f>IFERROR(VLOOKUP($A72,[1]октябрь!$B:$F,4, ),0)</f>
        <v>2693.59</v>
      </c>
      <c r="W72" s="10">
        <f>IFERROR(VLOOKUP($A72,[1]октябрь!$B:$F,5, ),0)</f>
        <v>0</v>
      </c>
      <c r="X72" s="10">
        <f>IFERROR(VLOOKUP($A72,[1]ноябрь!$B:$F,4, ),0)</f>
        <v>2693.59</v>
      </c>
      <c r="Y72" s="10">
        <f>IFERROR(VLOOKUP($A72,[1]ноябрь!$B:$F,5, ),0)</f>
        <v>9100</v>
      </c>
      <c r="Z72" s="10">
        <f>IFERROR(VLOOKUP($A72,[1]декабрь!$B:$F,4, ),0)</f>
        <v>2693.59</v>
      </c>
      <c r="AA72" s="10">
        <f>IFERROR(VLOOKUP($A72,[1]декабрь!$B:$F,5, ),0)</f>
        <v>0</v>
      </c>
      <c r="AB72" s="11">
        <f t="shared" si="1"/>
        <v>-5376.0400000000009</v>
      </c>
    </row>
    <row r="73" spans="1:28" x14ac:dyDescent="0.25">
      <c r="A73" s="9" t="s">
        <v>89</v>
      </c>
      <c r="B73" s="10">
        <f>IFERROR(VLOOKUP($A73,[1]январь!$B:$F,2, ),0)</f>
        <v>0</v>
      </c>
      <c r="C73" s="10">
        <f>IFERROR(VLOOKUP($A73,[1]январь!$B:$F,3, ),0)</f>
        <v>2356.8000000000002</v>
      </c>
      <c r="D73" s="10">
        <f>IFERROR(VLOOKUP($A73,[1]январь!$B:$F,4, ),0)</f>
        <v>2356.1999999999998</v>
      </c>
      <c r="E73" s="10">
        <f>IFERROR(VLOOKUP($A73,[1]январь!$B:$F,5, ),0)</f>
        <v>0</v>
      </c>
      <c r="F73" s="10">
        <f>IFERROR(VLOOKUP($A73,[1]февраль!$B:$F,4, ),0)</f>
        <v>2356.1999999999998</v>
      </c>
      <c r="G73" s="10">
        <f>IFERROR(VLOOKUP($A73,[1]февраль!$B:$F,5, ),0)</f>
        <v>0</v>
      </c>
      <c r="H73" s="10">
        <f>IFERROR(VLOOKUP($A73,[1]март!$B:$F,4, ),0)</f>
        <v>2356.1999999999998</v>
      </c>
      <c r="I73" s="10">
        <f>IFERROR(VLOOKUP($A73,[1]март!$B:$F,5, ),0)</f>
        <v>4711.8</v>
      </c>
      <c r="J73" s="10">
        <f>IFERROR(VLOOKUP($A73,[1]апрель!$B:$F,4, ),0)</f>
        <v>2356.1999999999998</v>
      </c>
      <c r="K73" s="10">
        <f>IFERROR(VLOOKUP($A73,[1]апрель!$B:$F,5, ),0)</f>
        <v>0</v>
      </c>
      <c r="L73" s="10">
        <f>IFERROR(VLOOKUP($A73,[1]май!$B:$F,4, ),0)</f>
        <v>3197.73</v>
      </c>
      <c r="M73" s="10">
        <f>IFERROR(VLOOKUP($A73,[1]май!$B:$F,5, ),0)</f>
        <v>4712.3999999999996</v>
      </c>
      <c r="N73" s="10">
        <f>IFERROR(VLOOKUP($A73,[1]июнь!$B:$F,4, ),0)</f>
        <v>3197.73</v>
      </c>
      <c r="O73" s="10">
        <f>IFERROR(VLOOKUP($A73,[1]июнь!$B:$F,5, ),0)</f>
        <v>0</v>
      </c>
      <c r="P73" s="10">
        <f>IFERROR(VLOOKUP($A73,[1]июль!$B:$F,4, ),0)</f>
        <v>3197.73</v>
      </c>
      <c r="Q73" s="10">
        <f>IFERROR(VLOOKUP($A73,[1]июль!$B:$F,5, ),0)</f>
        <v>1001.53</v>
      </c>
      <c r="R73" s="10">
        <f>IFERROR(VLOOKUP($A73,[1]август!$B:$F,4, ),0)</f>
        <v>3197.73</v>
      </c>
      <c r="S73" s="10">
        <f>IFERROR(VLOOKUP($A73,[1]август!$B:$F,5, ),0)</f>
        <v>0</v>
      </c>
      <c r="T73" s="10">
        <f>IFERROR(VLOOKUP($A73,[1]сентябрь!$B:$F,4, ),0)</f>
        <v>3197.73</v>
      </c>
      <c r="U73" s="10">
        <f>IFERROR(VLOOKUP($A73,[1]сентябрь!$B:$F,5, ),0)</f>
        <v>12630.92</v>
      </c>
      <c r="V73" s="10">
        <f>IFERROR(VLOOKUP($A73,[1]октябрь!$B:$F,4, ),0)</f>
        <v>2693.59</v>
      </c>
      <c r="W73" s="10">
        <f>IFERROR(VLOOKUP($A73,[1]октябрь!$B:$F,5, ),0)</f>
        <v>0</v>
      </c>
      <c r="X73" s="10">
        <f>IFERROR(VLOOKUP($A73,[1]ноябрь!$B:$F,4, ),0)</f>
        <v>2693.59</v>
      </c>
      <c r="Y73" s="10">
        <f>IFERROR(VLOOKUP($A73,[1]ноябрь!$B:$F,5, ),0)</f>
        <v>0</v>
      </c>
      <c r="Z73" s="10">
        <f>IFERROR(VLOOKUP($A73,[1]декабрь!$B:$F,4, ),0)</f>
        <v>2693.59</v>
      </c>
      <c r="AA73" s="10">
        <f>IFERROR(VLOOKUP($A73,[1]декабрь!$B:$F,5, ),0)</f>
        <v>8080.77</v>
      </c>
      <c r="AB73" s="11">
        <f t="shared" si="1"/>
        <v>3.637978807091713E-12</v>
      </c>
    </row>
    <row r="74" spans="1:28" x14ac:dyDescent="0.25">
      <c r="A74" s="9" t="s">
        <v>90</v>
      </c>
      <c r="B74" s="10">
        <f>IFERROR(VLOOKUP($A74,[1]январь!$B:$F,2, ),0)</f>
        <v>0</v>
      </c>
      <c r="C74" s="10">
        <f>IFERROR(VLOOKUP($A74,[1]январь!$B:$F,3, ),0)</f>
        <v>2981.6</v>
      </c>
      <c r="D74" s="10">
        <f>IFERROR(VLOOKUP($A74,[1]январь!$B:$F,4, ),0)</f>
        <v>2358.1999999999998</v>
      </c>
      <c r="E74" s="10">
        <f>IFERROR(VLOOKUP($A74,[1]январь!$B:$F,5, ),0)</f>
        <v>0</v>
      </c>
      <c r="F74" s="10">
        <f>IFERROR(VLOOKUP($A74,[1]февраль!$B:$F,4, ),0)</f>
        <v>2358.1999999999998</v>
      </c>
      <c r="G74" s="10">
        <f>IFERROR(VLOOKUP($A74,[1]февраль!$B:$F,5, ),0)</f>
        <v>0</v>
      </c>
      <c r="H74" s="10">
        <f>IFERROR(VLOOKUP($A74,[1]март!$B:$F,4, ),0)</f>
        <v>2358.1999999999998</v>
      </c>
      <c r="I74" s="10">
        <f>IFERROR(VLOOKUP($A74,[1]март!$B:$F,5, ),0)</f>
        <v>0</v>
      </c>
      <c r="J74" s="10">
        <f>IFERROR(VLOOKUP($A74,[1]апрель!$B:$F,4, ),0)</f>
        <v>2358.1999999999998</v>
      </c>
      <c r="K74" s="10">
        <f>IFERROR(VLOOKUP($A74,[1]апрель!$B:$F,5, ),0)</f>
        <v>0</v>
      </c>
      <c r="L74" s="10">
        <f>IFERROR(VLOOKUP($A74,[1]май!$B:$F,4, ),0)</f>
        <v>3197.73</v>
      </c>
      <c r="M74" s="10">
        <f>IFERROR(VLOOKUP($A74,[1]май!$B:$F,5, ),0)</f>
        <v>0</v>
      </c>
      <c r="N74" s="10">
        <f>IFERROR(VLOOKUP($A74,[1]июнь!$B:$F,4, ),0)</f>
        <v>3197.73</v>
      </c>
      <c r="O74" s="10">
        <f>IFERROR(VLOOKUP($A74,[1]июнь!$B:$F,5, ),0)</f>
        <v>16885.919999999998</v>
      </c>
      <c r="P74" s="10">
        <f>IFERROR(VLOOKUP($A74,[1]июль!$B:$F,4, ),0)</f>
        <v>3197.73</v>
      </c>
      <c r="Q74" s="10">
        <f>IFERROR(VLOOKUP($A74,[1]июль!$B:$F,5, ),0)</f>
        <v>0</v>
      </c>
      <c r="R74" s="10">
        <f>IFERROR(VLOOKUP($A74,[1]август!$B:$F,4, ),0)</f>
        <v>3197.73</v>
      </c>
      <c r="S74" s="10">
        <f>IFERROR(VLOOKUP($A74,[1]август!$B:$F,5, ),0)</f>
        <v>11789.39</v>
      </c>
      <c r="T74" s="10">
        <f>IFERROR(VLOOKUP($A74,[1]сентябрь!$B:$F,4, ),0)</f>
        <v>3197.73</v>
      </c>
      <c r="U74" s="10">
        <f>IFERROR(VLOOKUP($A74,[1]сентябрь!$B:$F,5, ),0)</f>
        <v>0</v>
      </c>
      <c r="V74" s="10">
        <f>IFERROR(VLOOKUP($A74,[1]октябрь!$B:$F,4, ),0)</f>
        <v>2693.59</v>
      </c>
      <c r="W74" s="10">
        <f>IFERROR(VLOOKUP($A74,[1]октябрь!$B:$F,5, ),0)</f>
        <v>0</v>
      </c>
      <c r="X74" s="10">
        <f>IFERROR(VLOOKUP($A74,[1]ноябрь!$B:$F,4, ),0)</f>
        <v>2693.59</v>
      </c>
      <c r="Y74" s="10">
        <f>IFERROR(VLOOKUP($A74,[1]ноябрь!$B:$F,5, ),0)</f>
        <v>2772</v>
      </c>
      <c r="Z74" s="10">
        <f>IFERROR(VLOOKUP($A74,[1]декабрь!$B:$F,4, ),0)</f>
        <v>2693.59</v>
      </c>
      <c r="AA74" s="10">
        <f>IFERROR(VLOOKUP($A74,[1]декабрь!$B:$F,5, ),0)</f>
        <v>0</v>
      </c>
      <c r="AB74" s="11">
        <f t="shared" si="1"/>
        <v>926.68999999999869</v>
      </c>
    </row>
    <row r="75" spans="1:28" x14ac:dyDescent="0.25">
      <c r="A75" s="9" t="s">
        <v>91</v>
      </c>
      <c r="B75" s="10">
        <f>IFERROR(VLOOKUP($A75,[1]январь!$B:$F,2, ),0)</f>
        <v>4475.7</v>
      </c>
      <c r="C75" s="10">
        <f>IFERROR(VLOOKUP($A75,[1]январь!$B:$F,3, ),0)</f>
        <v>0</v>
      </c>
      <c r="D75" s="10">
        <f>IFERROR(VLOOKUP($A75,[1]январь!$B:$F,4, ),0)</f>
        <v>2237.6999999999998</v>
      </c>
      <c r="E75" s="10">
        <f>IFERROR(VLOOKUP($A75,[1]январь!$B:$F,5, ),0)</f>
        <v>0</v>
      </c>
      <c r="F75" s="10">
        <f>IFERROR(VLOOKUP($A75,[1]февраль!$B:$F,4, ),0)</f>
        <v>2237.6999999999998</v>
      </c>
      <c r="G75" s="10">
        <f>IFERROR(VLOOKUP($A75,[1]февраль!$B:$F,5, ),0)</f>
        <v>0</v>
      </c>
      <c r="H75" s="10">
        <f>IFERROR(VLOOKUP($A75,[1]март!$B:$F,4, ),0)</f>
        <v>2237.6999999999998</v>
      </c>
      <c r="I75" s="10">
        <f>IFERROR(VLOOKUP($A75,[1]март!$B:$F,5, ),0)</f>
        <v>11200</v>
      </c>
      <c r="J75" s="10">
        <f>IFERROR(VLOOKUP($A75,[1]апрель!$B:$F,4, ),0)</f>
        <v>2237.6999999999998</v>
      </c>
      <c r="K75" s="10">
        <f>IFERROR(VLOOKUP($A75,[1]апрель!$B:$F,5, ),0)</f>
        <v>2300</v>
      </c>
      <c r="L75" s="10">
        <f>IFERROR(VLOOKUP($A75,[1]май!$B:$F,4, ),0)</f>
        <v>3033.79</v>
      </c>
      <c r="M75" s="10">
        <f>IFERROR(VLOOKUP($A75,[1]май!$B:$F,5, ),0)</f>
        <v>0</v>
      </c>
      <c r="N75" s="10">
        <f>IFERROR(VLOOKUP($A75,[1]июнь!$B:$F,4, ),0)</f>
        <v>3033.79</v>
      </c>
      <c r="O75" s="10">
        <f>IFERROR(VLOOKUP($A75,[1]июнь!$B:$F,5, ),0)</f>
        <v>0</v>
      </c>
      <c r="P75" s="10">
        <f>IFERROR(VLOOKUP($A75,[1]июль!$B:$F,4, ),0)</f>
        <v>3033.79</v>
      </c>
      <c r="Q75" s="10">
        <f>IFERROR(VLOOKUP($A75,[1]июль!$B:$F,5, ),0)</f>
        <v>9000</v>
      </c>
      <c r="R75" s="10">
        <f>IFERROR(VLOOKUP($A75,[1]август!$B:$F,4, ),0)</f>
        <v>3033.79</v>
      </c>
      <c r="S75" s="10">
        <f>IFERROR(VLOOKUP($A75,[1]август!$B:$F,5, ),0)</f>
        <v>0</v>
      </c>
      <c r="T75" s="10">
        <f>IFERROR(VLOOKUP($A75,[1]сентябрь!$B:$F,4, ),0)</f>
        <v>3033.79</v>
      </c>
      <c r="U75" s="10">
        <f>IFERROR(VLOOKUP($A75,[1]сентябрь!$B:$F,5, ),0)</f>
        <v>6100</v>
      </c>
      <c r="V75" s="10">
        <f>IFERROR(VLOOKUP($A75,[1]октябрь!$B:$F,4, ),0)</f>
        <v>2693.59</v>
      </c>
      <c r="W75" s="10">
        <f>IFERROR(VLOOKUP($A75,[1]октябрь!$B:$F,5, ),0)</f>
        <v>0</v>
      </c>
      <c r="X75" s="10">
        <f>IFERROR(VLOOKUP($A75,[1]ноябрь!$B:$F,4, ),0)</f>
        <v>2693.59</v>
      </c>
      <c r="Y75" s="10">
        <f>IFERROR(VLOOKUP($A75,[1]ноябрь!$B:$F,5, ),0)</f>
        <v>0</v>
      </c>
      <c r="Z75" s="10">
        <f>IFERROR(VLOOKUP($A75,[1]декабрь!$B:$F,4, ),0)</f>
        <v>2693.59</v>
      </c>
      <c r="AA75" s="10">
        <f>IFERROR(VLOOKUP($A75,[1]декабрь!$B:$F,5, ),0)</f>
        <v>8078</v>
      </c>
      <c r="AB75" s="11">
        <f t="shared" si="1"/>
        <v>1.7799999999951979</v>
      </c>
    </row>
    <row r="76" spans="1:28" x14ac:dyDescent="0.25">
      <c r="A76" s="9" t="s">
        <v>92</v>
      </c>
      <c r="B76" s="10">
        <f>IFERROR(VLOOKUP($A76,[1]январь!$B:$F,2, ),0)</f>
        <v>0</v>
      </c>
      <c r="C76" s="10">
        <f>IFERROR(VLOOKUP($A76,[1]январь!$B:$F,3, ),0)</f>
        <v>13269.42</v>
      </c>
      <c r="D76" s="10">
        <f>IFERROR(VLOOKUP($A76,[1]январь!$B:$F,4, ),0)</f>
        <v>2539.1999999999998</v>
      </c>
      <c r="E76" s="10">
        <f>IFERROR(VLOOKUP($A76,[1]январь!$B:$F,5, ),0)</f>
        <v>0</v>
      </c>
      <c r="F76" s="10">
        <f>IFERROR(VLOOKUP($A76,[1]февраль!$B:$F,4, ),0)</f>
        <v>2539.1999999999998</v>
      </c>
      <c r="G76" s="10">
        <f>IFERROR(VLOOKUP($A76,[1]февраль!$B:$F,5, ),0)</f>
        <v>0</v>
      </c>
      <c r="H76" s="10">
        <f>IFERROR(VLOOKUP($A76,[1]март!$B:$F,4, ),0)</f>
        <v>2539.1999999999998</v>
      </c>
      <c r="I76" s="10">
        <f>IFERROR(VLOOKUP($A76,[1]март!$B:$F,5, ),0)</f>
        <v>0</v>
      </c>
      <c r="J76" s="10">
        <f>IFERROR(VLOOKUP($A76,[1]апрель!$B:$F,4, ),0)</f>
        <v>2539.1999999999998</v>
      </c>
      <c r="K76" s="10">
        <f>IFERROR(VLOOKUP($A76,[1]апрель!$B:$F,5, ),0)</f>
        <v>0</v>
      </c>
      <c r="L76" s="10">
        <f>IFERROR(VLOOKUP($A76,[1]май!$B:$F,4, ),0)</f>
        <v>3450.88</v>
      </c>
      <c r="M76" s="10">
        <f>IFERROR(VLOOKUP($A76,[1]май!$B:$F,5, ),0)</f>
        <v>0</v>
      </c>
      <c r="N76" s="10">
        <f>IFERROR(VLOOKUP($A76,[1]июнь!$B:$F,4, ),0)</f>
        <v>3450.88</v>
      </c>
      <c r="O76" s="10">
        <f>IFERROR(VLOOKUP($A76,[1]июнь!$B:$F,5, ),0)</f>
        <v>10000</v>
      </c>
      <c r="P76" s="10">
        <f>IFERROR(VLOOKUP($A76,[1]июль!$B:$F,4, ),0)</f>
        <v>3450.88</v>
      </c>
      <c r="Q76" s="10">
        <f>IFERROR(VLOOKUP($A76,[1]июль!$B:$F,5, ),0)</f>
        <v>0</v>
      </c>
      <c r="R76" s="10">
        <f>IFERROR(VLOOKUP($A76,[1]август!$B:$F,4, ),0)</f>
        <v>3450.88</v>
      </c>
      <c r="S76" s="10">
        <f>IFERROR(VLOOKUP($A76,[1]август!$B:$F,5, ),0)</f>
        <v>0</v>
      </c>
      <c r="T76" s="10">
        <f>IFERROR(VLOOKUP($A76,[1]сентябрь!$B:$F,4, ),0)</f>
        <v>3450.88</v>
      </c>
      <c r="U76" s="10">
        <f>IFERROR(VLOOKUP($A76,[1]сентябрь!$B:$F,5, ),0)</f>
        <v>10000</v>
      </c>
      <c r="V76" s="10">
        <f>IFERROR(VLOOKUP($A76,[1]октябрь!$B:$F,4, ),0)</f>
        <v>2693.59</v>
      </c>
      <c r="W76" s="10">
        <f>IFERROR(VLOOKUP($A76,[1]октябрь!$B:$F,5, ),0)</f>
        <v>0</v>
      </c>
      <c r="X76" s="10">
        <f>IFERROR(VLOOKUP($A76,[1]ноябрь!$B:$F,4, ),0)</f>
        <v>2693.59</v>
      </c>
      <c r="Y76" s="10">
        <f>IFERROR(VLOOKUP($A76,[1]ноябрь!$B:$F,5, ),0)</f>
        <v>0</v>
      </c>
      <c r="Z76" s="10">
        <f>IFERROR(VLOOKUP($A76,[1]декабрь!$B:$F,4, ),0)</f>
        <v>2693.59</v>
      </c>
      <c r="AA76" s="10">
        <f>IFERROR(VLOOKUP($A76,[1]декабрь!$B:$F,5, ),0)</f>
        <v>10000</v>
      </c>
      <c r="AB76" s="11">
        <f t="shared" si="1"/>
        <v>7777.4500000000016</v>
      </c>
    </row>
    <row r="77" spans="1:28" x14ac:dyDescent="0.25">
      <c r="A77" s="9" t="s">
        <v>93</v>
      </c>
      <c r="B77" s="10">
        <f>IFERROR(VLOOKUP($A77,[1]январь!$B:$F,2, ),0)</f>
        <v>0</v>
      </c>
      <c r="C77" s="10">
        <f>IFERROR(VLOOKUP($A77,[1]январь!$B:$F,3, ),0)</f>
        <v>2688.8</v>
      </c>
      <c r="D77" s="10">
        <f>IFERROR(VLOOKUP($A77,[1]январь!$B:$F,4, ),0)</f>
        <v>2356.1999999999998</v>
      </c>
      <c r="E77" s="10">
        <f>IFERROR(VLOOKUP($A77,[1]январь!$B:$F,5, ),0)</f>
        <v>2200</v>
      </c>
      <c r="F77" s="10">
        <f>IFERROR(VLOOKUP($A77,[1]февраль!$B:$F,4, ),0)</f>
        <v>2356.1999999999998</v>
      </c>
      <c r="G77" s="10">
        <f>IFERROR(VLOOKUP($A77,[1]февраль!$B:$F,5, ),0)</f>
        <v>3000</v>
      </c>
      <c r="H77" s="10">
        <f>IFERROR(VLOOKUP($A77,[1]март!$B:$F,4, ),0)</f>
        <v>2356.1999999999998</v>
      </c>
      <c r="I77" s="10">
        <f>IFERROR(VLOOKUP($A77,[1]март!$B:$F,5, ),0)</f>
        <v>2200</v>
      </c>
      <c r="J77" s="10">
        <f>IFERROR(VLOOKUP($A77,[1]апрель!$B:$F,4, ),0)</f>
        <v>2356.1999999999998</v>
      </c>
      <c r="K77" s="10">
        <f>IFERROR(VLOOKUP($A77,[1]апрель!$B:$F,5, ),0)</f>
        <v>2200</v>
      </c>
      <c r="L77" s="10">
        <f>IFERROR(VLOOKUP($A77,[1]май!$B:$F,4, ),0)</f>
        <v>3197.73</v>
      </c>
      <c r="M77" s="10">
        <f>IFERROR(VLOOKUP($A77,[1]май!$B:$F,5, ),0)</f>
        <v>2200</v>
      </c>
      <c r="N77" s="10">
        <f>IFERROR(VLOOKUP($A77,[1]июнь!$B:$F,4, ),0)</f>
        <v>3197.73</v>
      </c>
      <c r="O77" s="10">
        <f>IFERROR(VLOOKUP($A77,[1]июнь!$B:$F,5, ),0)</f>
        <v>6000</v>
      </c>
      <c r="P77" s="10">
        <f>IFERROR(VLOOKUP($A77,[1]июль!$B:$F,4, ),0)</f>
        <v>3197.73</v>
      </c>
      <c r="Q77" s="10">
        <f>IFERROR(VLOOKUP($A77,[1]июль!$B:$F,5, ),0)</f>
        <v>3100</v>
      </c>
      <c r="R77" s="10">
        <f>IFERROR(VLOOKUP($A77,[1]август!$B:$F,4, ),0)</f>
        <v>3197.73</v>
      </c>
      <c r="S77" s="10">
        <f>IFERROR(VLOOKUP($A77,[1]август!$B:$F,5, ),0)</f>
        <v>3100</v>
      </c>
      <c r="T77" s="10">
        <f>IFERROR(VLOOKUP($A77,[1]сентябрь!$B:$F,4, ),0)</f>
        <v>3197.73</v>
      </c>
      <c r="U77" s="10">
        <f>IFERROR(VLOOKUP($A77,[1]сентябрь!$B:$F,5, ),0)</f>
        <v>3000</v>
      </c>
      <c r="V77" s="10">
        <f>IFERROR(VLOOKUP($A77,[1]октябрь!$B:$F,4, ),0)</f>
        <v>2693.59</v>
      </c>
      <c r="W77" s="10">
        <f>IFERROR(VLOOKUP($A77,[1]октябрь!$B:$F,5, ),0)</f>
        <v>3100</v>
      </c>
      <c r="X77" s="10">
        <f>IFERROR(VLOOKUP($A77,[1]ноябрь!$B:$F,4, ),0)</f>
        <v>2693.59</v>
      </c>
      <c r="Y77" s="10">
        <f>IFERROR(VLOOKUP($A77,[1]ноябрь!$B:$F,5, ),0)</f>
        <v>6800</v>
      </c>
      <c r="Z77" s="10">
        <f>IFERROR(VLOOKUP($A77,[1]декабрь!$B:$F,4, ),0)</f>
        <v>2693.59</v>
      </c>
      <c r="AA77" s="10">
        <f>IFERROR(VLOOKUP($A77,[1]декабрь!$B:$F,5, ),0)</f>
        <v>2700</v>
      </c>
      <c r="AB77" s="11">
        <f t="shared" si="1"/>
        <v>8794.5800000000127</v>
      </c>
    </row>
    <row r="78" spans="1:28" x14ac:dyDescent="0.25">
      <c r="A78" s="9" t="s">
        <v>94</v>
      </c>
      <c r="B78" s="10">
        <f>IFERROR(VLOOKUP($A78,[1]январь!$B:$F,2, ),0)</f>
        <v>0</v>
      </c>
      <c r="C78" s="10">
        <f>IFERROR(VLOOKUP($A78,[1]январь!$B:$F,3, ),0)</f>
        <v>2448.3000000000002</v>
      </c>
      <c r="D78" s="10">
        <f>IFERROR(VLOOKUP($A78,[1]январь!$B:$F,4, ),0)</f>
        <v>2356.1999999999998</v>
      </c>
      <c r="E78" s="10">
        <f>IFERROR(VLOOKUP($A78,[1]январь!$B:$F,5, ),0)</f>
        <v>0</v>
      </c>
      <c r="F78" s="10">
        <f>IFERROR(VLOOKUP($A78,[1]февраль!$B:$F,4, ),0)</f>
        <v>2356.1999999999998</v>
      </c>
      <c r="G78" s="10">
        <f>IFERROR(VLOOKUP($A78,[1]февраль!$B:$F,5, ),0)</f>
        <v>2275</v>
      </c>
      <c r="H78" s="10">
        <f>IFERROR(VLOOKUP($A78,[1]март!$B:$F,4, ),0)</f>
        <v>2356.1999999999998</v>
      </c>
      <c r="I78" s="10">
        <f>IFERROR(VLOOKUP($A78,[1]март!$B:$F,5, ),0)</f>
        <v>4850</v>
      </c>
      <c r="J78" s="10">
        <f>IFERROR(VLOOKUP($A78,[1]апрель!$B:$F,4, ),0)</f>
        <v>2356.1999999999998</v>
      </c>
      <c r="K78" s="10">
        <f>IFERROR(VLOOKUP($A78,[1]апрель!$B:$F,5, ),0)</f>
        <v>2250</v>
      </c>
      <c r="L78" s="10">
        <f>IFERROR(VLOOKUP($A78,[1]май!$B:$F,4, ),0)</f>
        <v>3197.73</v>
      </c>
      <c r="M78" s="10">
        <f>IFERROR(VLOOKUP($A78,[1]май!$B:$F,5, ),0)</f>
        <v>800</v>
      </c>
      <c r="N78" s="10">
        <f>IFERROR(VLOOKUP($A78,[1]июнь!$B:$F,4, ),0)</f>
        <v>3197.73</v>
      </c>
      <c r="O78" s="10">
        <f>IFERROR(VLOOKUP($A78,[1]июнь!$B:$F,5, ),0)</f>
        <v>0</v>
      </c>
      <c r="P78" s="10">
        <f>IFERROR(VLOOKUP($A78,[1]июль!$B:$F,4, ),0)</f>
        <v>3197.73</v>
      </c>
      <c r="Q78" s="10">
        <f>IFERROR(VLOOKUP($A78,[1]июль!$B:$F,5, ),0)</f>
        <v>6466</v>
      </c>
      <c r="R78" s="10">
        <f>IFERROR(VLOOKUP($A78,[1]август!$B:$F,4, ),0)</f>
        <v>3197.73</v>
      </c>
      <c r="S78" s="10">
        <f>IFERROR(VLOOKUP($A78,[1]август!$B:$F,5, ),0)</f>
        <v>3127</v>
      </c>
      <c r="T78" s="10">
        <f>IFERROR(VLOOKUP($A78,[1]сентябрь!$B:$F,4, ),0)</f>
        <v>3197.73</v>
      </c>
      <c r="U78" s="10">
        <f>IFERROR(VLOOKUP($A78,[1]сентябрь!$B:$F,5, ),0)</f>
        <v>3198</v>
      </c>
      <c r="V78" s="10">
        <f>IFERROR(VLOOKUP($A78,[1]октябрь!$B:$F,4, ),0)</f>
        <v>2693.59</v>
      </c>
      <c r="W78" s="10">
        <f>IFERROR(VLOOKUP($A78,[1]октябрь!$B:$F,5, ),0)</f>
        <v>0</v>
      </c>
      <c r="X78" s="10">
        <f>IFERROR(VLOOKUP($A78,[1]ноябрь!$B:$F,4, ),0)</f>
        <v>2693.59</v>
      </c>
      <c r="Y78" s="10">
        <f>IFERROR(VLOOKUP($A78,[1]ноябрь!$B:$F,5, ),0)</f>
        <v>3200</v>
      </c>
      <c r="Z78" s="10">
        <f>IFERROR(VLOOKUP($A78,[1]декабрь!$B:$F,4, ),0)</f>
        <v>2693.59</v>
      </c>
      <c r="AA78" s="10">
        <f>IFERROR(VLOOKUP($A78,[1]декабрь!$B:$F,5, ),0)</f>
        <v>0</v>
      </c>
      <c r="AB78" s="11">
        <f t="shared" si="1"/>
        <v>-4879.9199999999983</v>
      </c>
    </row>
    <row r="79" spans="1:28" x14ac:dyDescent="0.25">
      <c r="A79" s="9" t="s">
        <v>95</v>
      </c>
      <c r="B79" s="10">
        <f>IFERROR(VLOOKUP($A79,[1]январь!$B:$F,2, ),0)</f>
        <v>0</v>
      </c>
      <c r="C79" s="10">
        <f>IFERROR(VLOOKUP($A79,[1]январь!$B:$F,3, ),0)</f>
        <v>2448.3000000000002</v>
      </c>
      <c r="D79" s="10">
        <f>IFERROR(VLOOKUP($A79,[1]январь!$B:$F,4, ),0)</f>
        <v>2356.1999999999998</v>
      </c>
      <c r="E79" s="10">
        <f>IFERROR(VLOOKUP($A79,[1]январь!$B:$F,5, ),0)</f>
        <v>0</v>
      </c>
      <c r="F79" s="10">
        <f>IFERROR(VLOOKUP($A79,[1]февраль!$B:$F,4, ),0)</f>
        <v>2356.1999999999998</v>
      </c>
      <c r="G79" s="10">
        <f>IFERROR(VLOOKUP($A79,[1]февраль!$B:$F,5, ),0)</f>
        <v>2275</v>
      </c>
      <c r="H79" s="10">
        <f>IFERROR(VLOOKUP($A79,[1]март!$B:$F,4, ),0)</f>
        <v>2356.1999999999998</v>
      </c>
      <c r="I79" s="10">
        <f>IFERROR(VLOOKUP($A79,[1]март!$B:$F,5, ),0)</f>
        <v>4850</v>
      </c>
      <c r="J79" s="10">
        <f>IFERROR(VLOOKUP($A79,[1]апрель!$B:$F,4, ),0)</f>
        <v>2356.1999999999998</v>
      </c>
      <c r="K79" s="10">
        <f>IFERROR(VLOOKUP($A79,[1]апрель!$B:$F,5, ),0)</f>
        <v>2250</v>
      </c>
      <c r="L79" s="10">
        <f>IFERROR(VLOOKUP($A79,[1]май!$B:$F,4, ),0)</f>
        <v>3197.73</v>
      </c>
      <c r="M79" s="10">
        <f>IFERROR(VLOOKUP($A79,[1]май!$B:$F,5, ),0)</f>
        <v>850</v>
      </c>
      <c r="N79" s="10">
        <f>IFERROR(VLOOKUP($A79,[1]июнь!$B:$F,4, ),0)</f>
        <v>3197.73</v>
      </c>
      <c r="O79" s="10">
        <f>IFERROR(VLOOKUP($A79,[1]июнь!$B:$F,5, ),0)</f>
        <v>0</v>
      </c>
      <c r="P79" s="10">
        <f>IFERROR(VLOOKUP($A79,[1]июль!$B:$F,4, ),0)</f>
        <v>3197.73</v>
      </c>
      <c r="Q79" s="10">
        <f>IFERROR(VLOOKUP($A79,[1]июль!$B:$F,5, ),0)</f>
        <v>4950</v>
      </c>
      <c r="R79" s="10">
        <f>IFERROR(VLOOKUP($A79,[1]август!$B:$F,4, ),0)</f>
        <v>3197.73</v>
      </c>
      <c r="S79" s="10">
        <f>IFERROR(VLOOKUP($A79,[1]август!$B:$F,5, ),0)</f>
        <v>4600</v>
      </c>
      <c r="T79" s="10">
        <f>IFERROR(VLOOKUP($A79,[1]сентябрь!$B:$F,4, ),0)</f>
        <v>3197.73</v>
      </c>
      <c r="U79" s="10">
        <f>IFERROR(VLOOKUP($A79,[1]сентябрь!$B:$F,5, ),0)</f>
        <v>3100</v>
      </c>
      <c r="V79" s="10">
        <f>IFERROR(VLOOKUP($A79,[1]октябрь!$B:$F,4, ),0)</f>
        <v>2693.59</v>
      </c>
      <c r="W79" s="10">
        <f>IFERROR(VLOOKUP($A79,[1]октябрь!$B:$F,5, ),0)</f>
        <v>2785</v>
      </c>
      <c r="X79" s="10">
        <f>IFERROR(VLOOKUP($A79,[1]ноябрь!$B:$F,4, ),0)</f>
        <v>2693.59</v>
      </c>
      <c r="Y79" s="10">
        <f>IFERROR(VLOOKUP($A79,[1]ноябрь!$B:$F,5, ),0)</f>
        <v>8100</v>
      </c>
      <c r="Z79" s="10">
        <f>IFERROR(VLOOKUP($A79,[1]декабрь!$B:$F,4, ),0)</f>
        <v>2693.59</v>
      </c>
      <c r="AA79" s="10">
        <f>IFERROR(VLOOKUP($A79,[1]декабрь!$B:$F,5, ),0)</f>
        <v>0</v>
      </c>
      <c r="AB79" s="11">
        <f t="shared" si="1"/>
        <v>2714.0800000000081</v>
      </c>
    </row>
    <row r="80" spans="1:28" x14ac:dyDescent="0.25">
      <c r="A80" s="9" t="s">
        <v>96</v>
      </c>
      <c r="B80" s="10">
        <f>IFERROR(VLOOKUP($A80,[1]январь!$B:$F,2, ),0)</f>
        <v>1369.6</v>
      </c>
      <c r="C80" s="10">
        <f>IFERROR(VLOOKUP($A80,[1]январь!$B:$F,3, ),0)</f>
        <v>0</v>
      </c>
      <c r="D80" s="10">
        <f>IFERROR(VLOOKUP($A80,[1]январь!$B:$F,4, ),0)</f>
        <v>2356.1999999999998</v>
      </c>
      <c r="E80" s="10">
        <f>IFERROR(VLOOKUP($A80,[1]январь!$B:$F,5, ),0)</f>
        <v>0</v>
      </c>
      <c r="F80" s="10">
        <f>IFERROR(VLOOKUP($A80,[1]февраль!$B:$F,4, ),0)</f>
        <v>2356.1999999999998</v>
      </c>
      <c r="G80" s="10">
        <f>IFERROR(VLOOKUP($A80,[1]февраль!$B:$F,5, ),0)</f>
        <v>0</v>
      </c>
      <c r="H80" s="10">
        <f>IFERROR(VLOOKUP($A80,[1]март!$B:$F,4, ),0)</f>
        <v>2356.1999999999998</v>
      </c>
      <c r="I80" s="10">
        <f>IFERROR(VLOOKUP($A80,[1]март!$B:$F,5, ),0)</f>
        <v>0</v>
      </c>
      <c r="J80" s="10">
        <f>IFERROR(VLOOKUP($A80,[1]апрель!$B:$F,4, ),0)</f>
        <v>2356.1999999999998</v>
      </c>
      <c r="K80" s="10">
        <f>IFERROR(VLOOKUP($A80,[1]апрель!$B:$F,5, ),0)</f>
        <v>0</v>
      </c>
      <c r="L80" s="10">
        <f>IFERROR(VLOOKUP($A80,[1]май!$B:$F,4, ),0)</f>
        <v>3197.73</v>
      </c>
      <c r="M80" s="10">
        <f>IFERROR(VLOOKUP($A80,[1]май!$B:$F,5, ),0)</f>
        <v>0</v>
      </c>
      <c r="N80" s="10">
        <f>IFERROR(VLOOKUP($A80,[1]июнь!$B:$F,4, ),0)</f>
        <v>3197.73</v>
      </c>
      <c r="O80" s="10">
        <f>IFERROR(VLOOKUP($A80,[1]июнь!$B:$F,5, ),0)</f>
        <v>6000</v>
      </c>
      <c r="P80" s="10">
        <f>IFERROR(VLOOKUP($A80,[1]июль!$B:$F,4, ),0)</f>
        <v>3197.73</v>
      </c>
      <c r="Q80" s="10">
        <f>IFERROR(VLOOKUP($A80,[1]июль!$B:$F,5, ),0)</f>
        <v>0</v>
      </c>
      <c r="R80" s="10">
        <f>IFERROR(VLOOKUP($A80,[1]август!$B:$F,4, ),0)</f>
        <v>3197.73</v>
      </c>
      <c r="S80" s="10">
        <f>IFERROR(VLOOKUP($A80,[1]август!$B:$F,5, ),0)</f>
        <v>8000</v>
      </c>
      <c r="T80" s="10">
        <f>IFERROR(VLOOKUP($A80,[1]сентябрь!$B:$F,4, ),0)</f>
        <v>3197.73</v>
      </c>
      <c r="U80" s="10">
        <f>IFERROR(VLOOKUP($A80,[1]сентябрь!$B:$F,5, ),0)</f>
        <v>0</v>
      </c>
      <c r="V80" s="10">
        <f>IFERROR(VLOOKUP($A80,[1]октябрь!$B:$F,4, ),0)</f>
        <v>2693.59</v>
      </c>
      <c r="W80" s="10">
        <f>IFERROR(VLOOKUP($A80,[1]октябрь!$B:$F,5, ),0)</f>
        <v>6000</v>
      </c>
      <c r="X80" s="10">
        <f>IFERROR(VLOOKUP($A80,[1]ноябрь!$B:$F,4, ),0)</f>
        <v>2693.59</v>
      </c>
      <c r="Y80" s="10">
        <f>IFERROR(VLOOKUP($A80,[1]ноябрь!$B:$F,5, ),0)</f>
        <v>0</v>
      </c>
      <c r="Z80" s="10">
        <f>IFERROR(VLOOKUP($A80,[1]декабрь!$B:$F,4, ),0)</f>
        <v>2693.59</v>
      </c>
      <c r="AA80" s="10">
        <f>IFERROR(VLOOKUP($A80,[1]декабрь!$B:$F,5, ),0)</f>
        <v>0</v>
      </c>
      <c r="AB80" s="11">
        <f t="shared" si="1"/>
        <v>-14863.82</v>
      </c>
    </row>
    <row r="81" spans="1:28" x14ac:dyDescent="0.25">
      <c r="A81" s="9" t="s">
        <v>97</v>
      </c>
      <c r="B81" s="10">
        <f>IFERROR(VLOOKUP($A81,[1]январь!$B:$F,2, ),0)</f>
        <v>2447.1999999999998</v>
      </c>
      <c r="C81" s="10">
        <f>IFERROR(VLOOKUP($A81,[1]январь!$B:$F,3, ),0)</f>
        <v>0</v>
      </c>
      <c r="D81" s="10">
        <f>IFERROR(VLOOKUP($A81,[1]январь!$B:$F,4, ),0)</f>
        <v>2356.1999999999998</v>
      </c>
      <c r="E81" s="10">
        <f>IFERROR(VLOOKUP($A81,[1]январь!$B:$F,5, ),0)</f>
        <v>0</v>
      </c>
      <c r="F81" s="10">
        <f>IFERROR(VLOOKUP($A81,[1]февраль!$B:$F,4, ),0)</f>
        <v>2356.1999999999998</v>
      </c>
      <c r="G81" s="10">
        <f>IFERROR(VLOOKUP($A81,[1]февраль!$B:$F,5, ),0)</f>
        <v>0</v>
      </c>
      <c r="H81" s="10">
        <f>IFERROR(VLOOKUP($A81,[1]март!$B:$F,4, ),0)</f>
        <v>2356.1999999999998</v>
      </c>
      <c r="I81" s="10">
        <f>IFERROR(VLOOKUP($A81,[1]март!$B:$F,5, ),0)</f>
        <v>28914.400000000001</v>
      </c>
      <c r="J81" s="10">
        <f>IFERROR(VLOOKUP($A81,[1]апрель!$B:$F,4, ),0)</f>
        <v>2356.1999999999998</v>
      </c>
      <c r="K81" s="10">
        <f>IFERROR(VLOOKUP($A81,[1]апрель!$B:$F,5, ),0)</f>
        <v>0</v>
      </c>
      <c r="L81" s="10">
        <f>IFERROR(VLOOKUP($A81,[1]май!$B:$F,4, ),0)</f>
        <v>3197.73</v>
      </c>
      <c r="M81" s="10">
        <f>IFERROR(VLOOKUP($A81,[1]май!$B:$F,5, ),0)</f>
        <v>0</v>
      </c>
      <c r="N81" s="10">
        <f>IFERROR(VLOOKUP($A81,[1]июнь!$B:$F,4, ),0)</f>
        <v>3197.73</v>
      </c>
      <c r="O81" s="10">
        <f>IFERROR(VLOOKUP($A81,[1]июнь!$B:$F,5, ),0)</f>
        <v>0</v>
      </c>
      <c r="P81" s="10">
        <f>IFERROR(VLOOKUP($A81,[1]июль!$B:$F,4, ),0)</f>
        <v>3197.73</v>
      </c>
      <c r="Q81" s="10">
        <f>IFERROR(VLOOKUP($A81,[1]июль!$B:$F,5, ),0)</f>
        <v>0</v>
      </c>
      <c r="R81" s="10">
        <f>IFERROR(VLOOKUP($A81,[1]август!$B:$F,4, ),0)</f>
        <v>3197.73</v>
      </c>
      <c r="S81" s="10">
        <f>IFERROR(VLOOKUP($A81,[1]август!$B:$F,5, ),0)</f>
        <v>0</v>
      </c>
      <c r="T81" s="10">
        <f>IFERROR(VLOOKUP($A81,[1]сентябрь!$B:$F,4, ),0)</f>
        <v>3197.73</v>
      </c>
      <c r="U81" s="10">
        <f>IFERROR(VLOOKUP($A81,[1]сентябрь!$B:$F,5, ),0)</f>
        <v>0</v>
      </c>
      <c r="V81" s="10">
        <f>IFERROR(VLOOKUP($A81,[1]октябрь!$B:$F,4, ),0)</f>
        <v>2693.59</v>
      </c>
      <c r="W81" s="10">
        <f>IFERROR(VLOOKUP($A81,[1]октябрь!$B:$F,5, ),0)</f>
        <v>0</v>
      </c>
      <c r="X81" s="10">
        <f>IFERROR(VLOOKUP($A81,[1]ноябрь!$B:$F,4, ),0)</f>
        <v>2693.59</v>
      </c>
      <c r="Y81" s="10">
        <f>IFERROR(VLOOKUP($A81,[1]ноябрь!$B:$F,5, ),0)</f>
        <v>0</v>
      </c>
      <c r="Z81" s="10">
        <f>IFERROR(VLOOKUP($A81,[1]декабрь!$B:$F,4, ),0)</f>
        <v>2693.59</v>
      </c>
      <c r="AA81" s="10">
        <f>IFERROR(VLOOKUP($A81,[1]декабрь!$B:$F,5, ),0)</f>
        <v>0</v>
      </c>
      <c r="AB81" s="11">
        <f t="shared" si="1"/>
        <v>-7027.0199999999977</v>
      </c>
    </row>
    <row r="82" spans="1:28" x14ac:dyDescent="0.25">
      <c r="A82" s="9" t="s">
        <v>98</v>
      </c>
      <c r="B82" s="10">
        <f>IFERROR(VLOOKUP($A82,[1]январь!$B:$F,2, ),0)</f>
        <v>743.35</v>
      </c>
      <c r="C82" s="10">
        <f>IFERROR(VLOOKUP($A82,[1]январь!$B:$F,3, ),0)</f>
        <v>0</v>
      </c>
      <c r="D82" s="10">
        <f>IFERROR(VLOOKUP($A82,[1]январь!$B:$F,4, ),0)</f>
        <v>2321.35</v>
      </c>
      <c r="E82" s="10">
        <f>IFERROR(VLOOKUP($A82,[1]январь!$B:$F,5, ),0)</f>
        <v>0</v>
      </c>
      <c r="F82" s="10">
        <f>IFERROR(VLOOKUP($A82,[1]февраль!$B:$F,4, ),0)</f>
        <v>2321.35</v>
      </c>
      <c r="G82" s="10">
        <f>IFERROR(VLOOKUP($A82,[1]февраль!$B:$F,5, ),0)</f>
        <v>0</v>
      </c>
      <c r="H82" s="10">
        <f>IFERROR(VLOOKUP($A82,[1]март!$B:$F,4, ),0)</f>
        <v>2321.35</v>
      </c>
      <c r="I82" s="10">
        <f>IFERROR(VLOOKUP($A82,[1]март!$B:$F,5, ),0)</f>
        <v>0</v>
      </c>
      <c r="J82" s="10">
        <f>IFERROR(VLOOKUP($A82,[1]апрель!$B:$F,4, ),0)</f>
        <v>2321.35</v>
      </c>
      <c r="K82" s="10">
        <f>IFERROR(VLOOKUP($A82,[1]апрель!$B:$F,5, ),0)</f>
        <v>0</v>
      </c>
      <c r="L82" s="10">
        <f>IFERROR(VLOOKUP($A82,[1]май!$B:$F,4, ),0)</f>
        <v>3149.52</v>
      </c>
      <c r="M82" s="10">
        <f>IFERROR(VLOOKUP($A82,[1]май!$B:$F,5, ),0)</f>
        <v>0</v>
      </c>
      <c r="N82" s="10">
        <f>IFERROR(VLOOKUP($A82,[1]июнь!$B:$F,4, ),0)</f>
        <v>3149.52</v>
      </c>
      <c r="O82" s="10">
        <f>IFERROR(VLOOKUP($A82,[1]июнь!$B:$F,5, ),0)</f>
        <v>0</v>
      </c>
      <c r="P82" s="10">
        <f>IFERROR(VLOOKUP($A82,[1]июль!$B:$F,4, ),0)</f>
        <v>3149.52</v>
      </c>
      <c r="Q82" s="10">
        <f>IFERROR(VLOOKUP($A82,[1]июль!$B:$F,5, ),0)</f>
        <v>0</v>
      </c>
      <c r="R82" s="10">
        <f>IFERROR(VLOOKUP($A82,[1]август!$B:$F,4, ),0)</f>
        <v>3149.52</v>
      </c>
      <c r="S82" s="10">
        <f>IFERROR(VLOOKUP($A82,[1]август!$B:$F,5, ),0)</f>
        <v>0</v>
      </c>
      <c r="T82" s="10">
        <f>IFERROR(VLOOKUP($A82,[1]сентябрь!$B:$F,4, ),0)</f>
        <v>3149.52</v>
      </c>
      <c r="U82" s="10">
        <f>IFERROR(VLOOKUP($A82,[1]сентябрь!$B:$F,5, ),0)</f>
        <v>0</v>
      </c>
      <c r="V82" s="10">
        <f>IFERROR(VLOOKUP($A82,[1]октябрь!$B:$F,4, ),0)</f>
        <v>2693.59</v>
      </c>
      <c r="W82" s="10">
        <f>IFERROR(VLOOKUP($A82,[1]октябрь!$B:$F,5, ),0)</f>
        <v>0</v>
      </c>
      <c r="X82" s="10">
        <f>IFERROR(VLOOKUP($A82,[1]ноябрь!$B:$F,4, ),0)</f>
        <v>2693.59</v>
      </c>
      <c r="Y82" s="10">
        <f>IFERROR(VLOOKUP($A82,[1]ноябрь!$B:$F,5, ),0)</f>
        <v>0</v>
      </c>
      <c r="Z82" s="10">
        <f>IFERROR(VLOOKUP($A82,[1]декабрь!$B:$F,4, ),0)</f>
        <v>2693.59</v>
      </c>
      <c r="AA82" s="10">
        <f>IFERROR(VLOOKUP($A82,[1]декабрь!$B:$F,5, ),0)</f>
        <v>0</v>
      </c>
      <c r="AB82" s="11">
        <f t="shared" si="1"/>
        <v>-33857.119999999995</v>
      </c>
    </row>
    <row r="83" spans="1:28" x14ac:dyDescent="0.25">
      <c r="A83" s="9" t="s">
        <v>99</v>
      </c>
      <c r="B83" s="10">
        <f>IFERROR(VLOOKUP($A83,[1]январь!$B:$F,2, ),0)</f>
        <v>27282.7</v>
      </c>
      <c r="C83" s="10">
        <f>IFERROR(VLOOKUP($A83,[1]январь!$B:$F,3, ),0)</f>
        <v>0</v>
      </c>
      <c r="D83" s="10">
        <f>IFERROR(VLOOKUP($A83,[1]январь!$B:$F,4, ),0)</f>
        <v>1728.7</v>
      </c>
      <c r="E83" s="10">
        <f>IFERROR(VLOOKUP($A83,[1]январь!$B:$F,5, ),0)</f>
        <v>0</v>
      </c>
      <c r="F83" s="10">
        <f>IFERROR(VLOOKUP($A83,[1]февраль!$B:$F,4, ),0)</f>
        <v>1728.7</v>
      </c>
      <c r="G83" s="10">
        <f>IFERROR(VLOOKUP($A83,[1]февраль!$B:$F,5, ),0)</f>
        <v>0</v>
      </c>
      <c r="H83" s="10">
        <f>IFERROR(VLOOKUP($A83,[1]март!$B:$F,4, ),0)</f>
        <v>1728.7</v>
      </c>
      <c r="I83" s="10">
        <f>IFERROR(VLOOKUP($A83,[1]март!$B:$F,5, ),0)</f>
        <v>0</v>
      </c>
      <c r="J83" s="10">
        <f>IFERROR(VLOOKUP($A83,[1]апрель!$B:$F,4, ),0)</f>
        <v>1728.7</v>
      </c>
      <c r="K83" s="10">
        <f>IFERROR(VLOOKUP($A83,[1]апрель!$B:$F,5, ),0)</f>
        <v>0</v>
      </c>
      <c r="L83" s="10">
        <f>IFERROR(VLOOKUP($A83,[1]май!$B:$F,4, ),0)</f>
        <v>2329.81</v>
      </c>
      <c r="M83" s="10">
        <f>IFERROR(VLOOKUP($A83,[1]май!$B:$F,5, ),0)</f>
        <v>0</v>
      </c>
      <c r="N83" s="10">
        <f>IFERROR(VLOOKUP($A83,[1]июнь!$B:$F,4, ),0)</f>
        <v>2329.81</v>
      </c>
      <c r="O83" s="10">
        <f>IFERROR(VLOOKUP($A83,[1]июнь!$B:$F,5, ),0)</f>
        <v>38857.120000000003</v>
      </c>
      <c r="P83" s="10">
        <f>IFERROR(VLOOKUP($A83,[1]июль!$B:$F,4, ),0)</f>
        <v>2329.81</v>
      </c>
      <c r="Q83" s="10">
        <f>IFERROR(VLOOKUP($A83,[1]июль!$B:$F,5, ),0)</f>
        <v>0</v>
      </c>
      <c r="R83" s="10">
        <f>IFERROR(VLOOKUP($A83,[1]август!$B:$F,4, ),0)</f>
        <v>2329.81</v>
      </c>
      <c r="S83" s="10">
        <f>IFERROR(VLOOKUP($A83,[1]август!$B:$F,5, ),0)</f>
        <v>4660</v>
      </c>
      <c r="T83" s="10">
        <f>IFERROR(VLOOKUP($A83,[1]сентябрь!$B:$F,4, ),0)</f>
        <v>2329.81</v>
      </c>
      <c r="U83" s="10">
        <f>IFERROR(VLOOKUP($A83,[1]сентябрь!$B:$F,5, ),0)</f>
        <v>0</v>
      </c>
      <c r="V83" s="10">
        <f>IFERROR(VLOOKUP($A83,[1]октябрь!$B:$F,4, ),0)</f>
        <v>2693.59</v>
      </c>
      <c r="W83" s="10">
        <f>IFERROR(VLOOKUP($A83,[1]октябрь!$B:$F,5, ),0)</f>
        <v>0</v>
      </c>
      <c r="X83" s="10">
        <f>IFERROR(VLOOKUP($A83,[1]ноябрь!$B:$F,4, ),0)</f>
        <v>2693.59</v>
      </c>
      <c r="Y83" s="10">
        <f>IFERROR(VLOOKUP($A83,[1]ноябрь!$B:$F,5, ),0)</f>
        <v>5049</v>
      </c>
      <c r="Z83" s="10">
        <f>IFERROR(VLOOKUP($A83,[1]декабрь!$B:$F,4, ),0)</f>
        <v>2693.59</v>
      </c>
      <c r="AA83" s="10">
        <f>IFERROR(VLOOKUP($A83,[1]декабрь!$B:$F,5, ),0)</f>
        <v>0</v>
      </c>
      <c r="AB83" s="11">
        <f t="shared" si="1"/>
        <v>-5361.1999999999971</v>
      </c>
    </row>
    <row r="84" spans="1:28" x14ac:dyDescent="0.25">
      <c r="A84" s="9" t="s">
        <v>100</v>
      </c>
      <c r="B84" s="10">
        <f>IFERROR(VLOOKUP($A84,[1]январь!$B:$F,2, ),0)</f>
        <v>0</v>
      </c>
      <c r="C84" s="10">
        <f>IFERROR(VLOOKUP($A84,[1]январь!$B:$F,3, ),0)</f>
        <v>3228.3</v>
      </c>
      <c r="D84" s="10">
        <f>IFERROR(VLOOKUP($A84,[1]январь!$B:$F,4, ),0)</f>
        <v>1728.7</v>
      </c>
      <c r="E84" s="10">
        <f>IFERROR(VLOOKUP($A84,[1]январь!$B:$F,5, ),0)</f>
        <v>5000</v>
      </c>
      <c r="F84" s="10">
        <f>IFERROR(VLOOKUP($A84,[1]февраль!$B:$F,4, ),0)</f>
        <v>1728.7</v>
      </c>
      <c r="G84" s="10">
        <f>IFERROR(VLOOKUP($A84,[1]февраль!$B:$F,5, ),0)</f>
        <v>0</v>
      </c>
      <c r="H84" s="10">
        <f>IFERROR(VLOOKUP($A84,[1]март!$B:$F,4, ),0)</f>
        <v>1728.7</v>
      </c>
      <c r="I84" s="10">
        <f>IFERROR(VLOOKUP($A84,[1]март!$B:$F,5, ),0)</f>
        <v>0</v>
      </c>
      <c r="J84" s="10">
        <f>IFERROR(VLOOKUP($A84,[1]апрель!$B:$F,4, ),0)</f>
        <v>1728.7</v>
      </c>
      <c r="K84" s="10">
        <f>IFERROR(VLOOKUP($A84,[1]апрель!$B:$F,5, ),0)</f>
        <v>5000</v>
      </c>
      <c r="L84" s="10">
        <f>IFERROR(VLOOKUP($A84,[1]май!$B:$F,4, ),0)</f>
        <v>2329.81</v>
      </c>
      <c r="M84" s="10">
        <f>IFERROR(VLOOKUP($A84,[1]май!$B:$F,5, ),0)</f>
        <v>0</v>
      </c>
      <c r="N84" s="10">
        <f>IFERROR(VLOOKUP($A84,[1]июнь!$B:$F,4, ),0)</f>
        <v>2329.81</v>
      </c>
      <c r="O84" s="10">
        <f>IFERROR(VLOOKUP($A84,[1]июнь!$B:$F,5, ),0)</f>
        <v>0</v>
      </c>
      <c r="P84" s="10">
        <f>IFERROR(VLOOKUP($A84,[1]июль!$B:$F,4, ),0)</f>
        <v>2329.81</v>
      </c>
      <c r="Q84" s="10">
        <f>IFERROR(VLOOKUP($A84,[1]июль!$B:$F,5, ),0)</f>
        <v>5000</v>
      </c>
      <c r="R84" s="10">
        <f>IFERROR(VLOOKUP($A84,[1]август!$B:$F,4, ),0)</f>
        <v>2329.81</v>
      </c>
      <c r="S84" s="10">
        <f>IFERROR(VLOOKUP($A84,[1]август!$B:$F,5, ),0)</f>
        <v>0</v>
      </c>
      <c r="T84" s="10">
        <f>IFERROR(VLOOKUP($A84,[1]сентябрь!$B:$F,4, ),0)</f>
        <v>2329.81</v>
      </c>
      <c r="U84" s="10">
        <f>IFERROR(VLOOKUP($A84,[1]сентябрь!$B:$F,5, ),0)</f>
        <v>0</v>
      </c>
      <c r="V84" s="10">
        <f>IFERROR(VLOOKUP($A84,[1]октябрь!$B:$F,4, ),0)</f>
        <v>2693.59</v>
      </c>
      <c r="W84" s="10">
        <f>IFERROR(VLOOKUP($A84,[1]октябрь!$B:$F,5, ),0)</f>
        <v>6000</v>
      </c>
      <c r="X84" s="10">
        <f>IFERROR(VLOOKUP($A84,[1]ноябрь!$B:$F,4, ),0)</f>
        <v>2693.59</v>
      </c>
      <c r="Y84" s="10">
        <f>IFERROR(VLOOKUP($A84,[1]ноябрь!$B:$F,5, ),0)</f>
        <v>0</v>
      </c>
      <c r="Z84" s="10">
        <f>IFERROR(VLOOKUP($A84,[1]декабрь!$B:$F,4, ),0)</f>
        <v>2693.59</v>
      </c>
      <c r="AA84" s="10">
        <f>IFERROR(VLOOKUP($A84,[1]декабрь!$B:$F,5, ),0)</f>
        <v>0</v>
      </c>
      <c r="AB84" s="11">
        <f t="shared" si="1"/>
        <v>-2416.3199999999988</v>
      </c>
    </row>
    <row r="85" spans="1:28" x14ac:dyDescent="0.25">
      <c r="A85" s="9" t="s">
        <v>101</v>
      </c>
      <c r="B85" s="10">
        <f>IFERROR(VLOOKUP($A85,[1]январь!$B:$F,2, ),0)</f>
        <v>28249.7</v>
      </c>
      <c r="C85" s="10">
        <f>IFERROR(VLOOKUP($A85,[1]январь!$B:$F,3, ),0)</f>
        <v>0</v>
      </c>
      <c r="D85" s="10">
        <f>IFERROR(VLOOKUP($A85,[1]январь!$B:$F,4, ),0)</f>
        <v>1728.7</v>
      </c>
      <c r="E85" s="10">
        <f>IFERROR(VLOOKUP($A85,[1]январь!$B:$F,5, ),0)</f>
        <v>0</v>
      </c>
      <c r="F85" s="10">
        <f>IFERROR(VLOOKUP($A85,[1]февраль!$B:$F,4, ),0)</f>
        <v>1728.7</v>
      </c>
      <c r="G85" s="10">
        <f>IFERROR(VLOOKUP($A85,[1]февраль!$B:$F,5, ),0)</f>
        <v>0</v>
      </c>
      <c r="H85" s="10">
        <f>IFERROR(VLOOKUP($A85,[1]март!$B:$F,4, ),0)</f>
        <v>1728.7</v>
      </c>
      <c r="I85" s="10">
        <f>IFERROR(VLOOKUP($A85,[1]март!$B:$F,5, ),0)</f>
        <v>0</v>
      </c>
      <c r="J85" s="10">
        <f>IFERROR(VLOOKUP($A85,[1]апрель!$B:$F,4, ),0)</f>
        <v>1728.7</v>
      </c>
      <c r="K85" s="10">
        <f>IFERROR(VLOOKUP($A85,[1]апрель!$B:$F,5, ),0)</f>
        <v>0</v>
      </c>
      <c r="L85" s="10">
        <f>IFERROR(VLOOKUP($A85,[1]май!$B:$F,4, ),0)</f>
        <v>2329.81</v>
      </c>
      <c r="M85" s="10">
        <f>IFERROR(VLOOKUP($A85,[1]май!$B:$F,5, ),0)</f>
        <v>0</v>
      </c>
      <c r="N85" s="10">
        <f>IFERROR(VLOOKUP($A85,[1]июнь!$B:$F,4, ),0)</f>
        <v>2329.81</v>
      </c>
      <c r="O85" s="10">
        <f>IFERROR(VLOOKUP($A85,[1]июнь!$B:$F,5, ),0)</f>
        <v>0</v>
      </c>
      <c r="P85" s="10">
        <f>IFERROR(VLOOKUP($A85,[1]июль!$B:$F,4, ),0)</f>
        <v>2329.81</v>
      </c>
      <c r="Q85" s="10">
        <f>IFERROR(VLOOKUP($A85,[1]июль!$B:$F,5, ),0)</f>
        <v>0</v>
      </c>
      <c r="R85" s="10">
        <f>IFERROR(VLOOKUP($A85,[1]август!$B:$F,4, ),0)</f>
        <v>2329.81</v>
      </c>
      <c r="S85" s="10">
        <f>IFERROR(VLOOKUP($A85,[1]август!$B:$F,5, ),0)</f>
        <v>0</v>
      </c>
      <c r="T85" s="10">
        <f>IFERROR(VLOOKUP($A85,[1]сентябрь!$B:$F,4, ),0)</f>
        <v>2329.81</v>
      </c>
      <c r="U85" s="10">
        <f>IFERROR(VLOOKUP($A85,[1]сентябрь!$B:$F,5, ),0)</f>
        <v>18563.849999999999</v>
      </c>
      <c r="V85" s="10">
        <f>IFERROR(VLOOKUP($A85,[1]октябрь!$B:$F,4, ),0)</f>
        <v>2693.59</v>
      </c>
      <c r="W85" s="10">
        <f>IFERROR(VLOOKUP($A85,[1]октябрь!$B:$F,5, ),0)</f>
        <v>0</v>
      </c>
      <c r="X85" s="10">
        <f>IFERROR(VLOOKUP($A85,[1]ноябрь!$B:$F,4, ),0)</f>
        <v>2693.59</v>
      </c>
      <c r="Y85" s="10">
        <f>IFERROR(VLOOKUP($A85,[1]ноябрь!$B:$F,5, ),0)</f>
        <v>0</v>
      </c>
      <c r="Z85" s="10">
        <f>IFERROR(VLOOKUP($A85,[1]декабрь!$B:$F,4, ),0)</f>
        <v>2693.59</v>
      </c>
      <c r="AA85" s="10">
        <f>IFERROR(VLOOKUP($A85,[1]декабрь!$B:$F,5, ),0)</f>
        <v>0</v>
      </c>
      <c r="AB85" s="11">
        <f t="shared" si="1"/>
        <v>-36330.47</v>
      </c>
    </row>
    <row r="86" spans="1:28" x14ac:dyDescent="0.25">
      <c r="A86" s="9" t="s">
        <v>102</v>
      </c>
      <c r="B86" s="10">
        <f>IFERROR(VLOOKUP($A86,[1]январь!$B:$F,2, ),0)</f>
        <v>0</v>
      </c>
      <c r="C86" s="10">
        <f>IFERROR(VLOOKUP($A86,[1]январь!$B:$F,3, ),0)</f>
        <v>1778.3</v>
      </c>
      <c r="D86" s="10">
        <f>IFERROR(VLOOKUP($A86,[1]январь!$B:$F,4, ),0)</f>
        <v>1728.7</v>
      </c>
      <c r="E86" s="10">
        <f>IFERROR(VLOOKUP($A86,[1]январь!$B:$F,5, ),0)</f>
        <v>4950</v>
      </c>
      <c r="F86" s="10">
        <f>IFERROR(VLOOKUP($A86,[1]февраль!$B:$F,4, ),0)</f>
        <v>1728.7</v>
      </c>
      <c r="G86" s="10">
        <f>IFERROR(VLOOKUP($A86,[1]февраль!$B:$F,5, ),0)</f>
        <v>0</v>
      </c>
      <c r="H86" s="10">
        <f>IFERROR(VLOOKUP($A86,[1]март!$B:$F,4, ),0)</f>
        <v>1728.7</v>
      </c>
      <c r="I86" s="10">
        <f>IFERROR(VLOOKUP($A86,[1]март!$B:$F,5, ),0)</f>
        <v>0</v>
      </c>
      <c r="J86" s="10">
        <f>IFERROR(VLOOKUP($A86,[1]апрель!$B:$F,4, ),0)</f>
        <v>1728.7</v>
      </c>
      <c r="K86" s="10">
        <f>IFERROR(VLOOKUP($A86,[1]апрель!$B:$F,5, ),0)</f>
        <v>1683</v>
      </c>
      <c r="L86" s="10">
        <f>IFERROR(VLOOKUP($A86,[1]май!$B:$F,4, ),0)</f>
        <v>2329.81</v>
      </c>
      <c r="M86" s="10">
        <f>IFERROR(VLOOKUP($A86,[1]май!$B:$F,5, ),0)</f>
        <v>5000</v>
      </c>
      <c r="N86" s="10">
        <f>IFERROR(VLOOKUP($A86,[1]июнь!$B:$F,4, ),0)</f>
        <v>2329.81</v>
      </c>
      <c r="O86" s="10">
        <f>IFERROR(VLOOKUP($A86,[1]июнь!$B:$F,5, ),0)</f>
        <v>2970</v>
      </c>
      <c r="P86" s="10">
        <f>IFERROR(VLOOKUP($A86,[1]июль!$B:$F,4, ),0)</f>
        <v>2329.81</v>
      </c>
      <c r="Q86" s="10">
        <f>IFERROR(VLOOKUP($A86,[1]июль!$B:$F,5, ),0)</f>
        <v>0</v>
      </c>
      <c r="R86" s="10">
        <f>IFERROR(VLOOKUP($A86,[1]август!$B:$F,4, ),0)</f>
        <v>2329.81</v>
      </c>
      <c r="S86" s="10">
        <f>IFERROR(VLOOKUP($A86,[1]август!$B:$F,5, ),0)</f>
        <v>4455</v>
      </c>
      <c r="T86" s="10">
        <f>IFERROR(VLOOKUP($A86,[1]сентябрь!$B:$F,4, ),0)</f>
        <v>2329.81</v>
      </c>
      <c r="U86" s="10">
        <f>IFERROR(VLOOKUP($A86,[1]сентябрь!$B:$F,5, ),0)</f>
        <v>0</v>
      </c>
      <c r="V86" s="10">
        <f>IFERROR(VLOOKUP($A86,[1]октябрь!$B:$F,4, ),0)</f>
        <v>2693.59</v>
      </c>
      <c r="W86" s="10">
        <f>IFERROR(VLOOKUP($A86,[1]октябрь!$B:$F,5, ),0)</f>
        <v>0</v>
      </c>
      <c r="X86" s="10">
        <f>IFERROR(VLOOKUP($A86,[1]ноябрь!$B:$F,4, ),0)</f>
        <v>2693.59</v>
      </c>
      <c r="Y86" s="10">
        <f>IFERROR(VLOOKUP($A86,[1]ноябрь!$B:$F,5, ),0)</f>
        <v>6039</v>
      </c>
      <c r="Z86" s="10">
        <f>IFERROR(VLOOKUP($A86,[1]декабрь!$B:$F,4, ),0)</f>
        <v>2693.59</v>
      </c>
      <c r="AA86" s="10">
        <f>IFERROR(VLOOKUP($A86,[1]декабрь!$B:$F,5, ),0)</f>
        <v>5940</v>
      </c>
      <c r="AB86" s="11">
        <f t="shared" si="1"/>
        <v>6170.6799999999985</v>
      </c>
    </row>
    <row r="87" spans="1:28" x14ac:dyDescent="0.25">
      <c r="A87" s="9" t="s">
        <v>103</v>
      </c>
      <c r="B87" s="10">
        <f>IFERROR(VLOOKUP($A87,[1]январь!$B:$F,2, ),0)</f>
        <v>11908.45</v>
      </c>
      <c r="C87" s="10">
        <f>IFERROR(VLOOKUP($A87,[1]январь!$B:$F,3, ),0)</f>
        <v>0</v>
      </c>
      <c r="D87" s="10">
        <f>IFERROR(VLOOKUP($A87,[1]январь!$B:$F,4, ),0)</f>
        <v>1915.2</v>
      </c>
      <c r="E87" s="10">
        <f>IFERROR(VLOOKUP($A87,[1]январь!$B:$F,5, ),0)</f>
        <v>5000</v>
      </c>
      <c r="F87" s="10">
        <f>IFERROR(VLOOKUP($A87,[1]февраль!$B:$F,4, ),0)</f>
        <v>1915.2</v>
      </c>
      <c r="G87" s="10">
        <f>IFERROR(VLOOKUP($A87,[1]февраль!$B:$F,5, ),0)</f>
        <v>0</v>
      </c>
      <c r="H87" s="10">
        <f>IFERROR(VLOOKUP($A87,[1]март!$B:$F,4, ),0)</f>
        <v>1915.2</v>
      </c>
      <c r="I87" s="10">
        <f>IFERROR(VLOOKUP($A87,[1]март!$B:$F,5, ),0)</f>
        <v>0</v>
      </c>
      <c r="J87" s="10">
        <f>IFERROR(VLOOKUP($A87,[1]апрель!$B:$F,4, ),0)</f>
        <v>1915.2</v>
      </c>
      <c r="K87" s="10">
        <f>IFERROR(VLOOKUP($A87,[1]апрель!$B:$F,5, ),0)</f>
        <v>0</v>
      </c>
      <c r="L87" s="10">
        <f>IFERROR(VLOOKUP($A87,[1]май!$B:$F,4, ),0)</f>
        <v>2587.7800000000002</v>
      </c>
      <c r="M87" s="10">
        <f>IFERROR(VLOOKUP($A87,[1]май!$B:$F,5, ),0)</f>
        <v>0</v>
      </c>
      <c r="N87" s="10">
        <f>IFERROR(VLOOKUP($A87,[1]июнь!$B:$F,4, ),0)</f>
        <v>2587.7800000000002</v>
      </c>
      <c r="O87" s="10">
        <f>IFERROR(VLOOKUP($A87,[1]июнь!$B:$F,5, ),0)</f>
        <v>5000</v>
      </c>
      <c r="P87" s="10">
        <f>IFERROR(VLOOKUP($A87,[1]июль!$B:$F,4, ),0)</f>
        <v>2587.7800000000002</v>
      </c>
      <c r="Q87" s="10">
        <f>IFERROR(VLOOKUP($A87,[1]июль!$B:$F,5, ),0)</f>
        <v>0</v>
      </c>
      <c r="R87" s="10">
        <f>IFERROR(VLOOKUP($A87,[1]август!$B:$F,4, ),0)</f>
        <v>2587.7800000000002</v>
      </c>
      <c r="S87" s="10">
        <f>IFERROR(VLOOKUP($A87,[1]август!$B:$F,5, ),0)</f>
        <v>0</v>
      </c>
      <c r="T87" s="10">
        <f>IFERROR(VLOOKUP($A87,[1]сентябрь!$B:$F,4, ),0)</f>
        <v>2587.7800000000002</v>
      </c>
      <c r="U87" s="10">
        <f>IFERROR(VLOOKUP($A87,[1]сентябрь!$B:$F,5, ),0)</f>
        <v>0</v>
      </c>
      <c r="V87" s="10">
        <f>IFERROR(VLOOKUP($A87,[1]октябрь!$B:$F,4, ),0)</f>
        <v>2693.59</v>
      </c>
      <c r="W87" s="10">
        <f>IFERROR(VLOOKUP($A87,[1]октябрь!$B:$F,5, ),0)</f>
        <v>3000</v>
      </c>
      <c r="X87" s="10">
        <f>IFERROR(VLOOKUP($A87,[1]ноябрь!$B:$F,4, ),0)</f>
        <v>2693.59</v>
      </c>
      <c r="Y87" s="10">
        <f>IFERROR(VLOOKUP($A87,[1]ноябрь!$B:$F,5, ),0)</f>
        <v>10000</v>
      </c>
      <c r="Z87" s="10">
        <f>IFERROR(VLOOKUP($A87,[1]декабрь!$B:$F,4, ),0)</f>
        <v>2693.59</v>
      </c>
      <c r="AA87" s="10">
        <f>IFERROR(VLOOKUP($A87,[1]декабрь!$B:$F,5, ),0)</f>
        <v>0</v>
      </c>
      <c r="AB87" s="11">
        <f t="shared" si="1"/>
        <v>-17588.920000000006</v>
      </c>
    </row>
    <row r="88" spans="1:28" x14ac:dyDescent="0.25">
      <c r="A88" s="9" t="s">
        <v>104</v>
      </c>
      <c r="B88" s="10">
        <f>IFERROR(VLOOKUP($A88,[1]январь!$B:$F,2, ),0)</f>
        <v>0</v>
      </c>
      <c r="C88" s="10">
        <f>IFERROR(VLOOKUP($A88,[1]январь!$B:$F,3, ),0)</f>
        <v>995.97</v>
      </c>
      <c r="D88" s="10">
        <f>IFERROR(VLOOKUP($A88,[1]январь!$B:$F,4, ),0)</f>
        <v>2077.3000000000002</v>
      </c>
      <c r="E88" s="10">
        <f>IFERROR(VLOOKUP($A88,[1]январь!$B:$F,5, ),0)</f>
        <v>12000</v>
      </c>
      <c r="F88" s="10">
        <f>IFERROR(VLOOKUP($A88,[1]февраль!$B:$F,4, ),0)</f>
        <v>2077.3000000000002</v>
      </c>
      <c r="G88" s="10">
        <f>IFERROR(VLOOKUP($A88,[1]февраль!$B:$F,5, ),0)</f>
        <v>0</v>
      </c>
      <c r="H88" s="10">
        <f>IFERROR(VLOOKUP($A88,[1]март!$B:$F,4, ),0)</f>
        <v>2077.3000000000002</v>
      </c>
      <c r="I88" s="10">
        <f>IFERROR(VLOOKUP($A88,[1]март!$B:$F,5, ),0)</f>
        <v>0</v>
      </c>
      <c r="J88" s="10">
        <f>IFERROR(VLOOKUP($A88,[1]апрель!$B:$F,4, ),0)</f>
        <v>2077.3000000000002</v>
      </c>
      <c r="K88" s="10">
        <f>IFERROR(VLOOKUP($A88,[1]апрель!$B:$F,5, ),0)</f>
        <v>0</v>
      </c>
      <c r="L88" s="10">
        <f>IFERROR(VLOOKUP($A88,[1]май!$B:$F,4, ),0)</f>
        <v>2811.99</v>
      </c>
      <c r="M88" s="10">
        <f>IFERROR(VLOOKUP($A88,[1]май!$B:$F,5, ),0)</f>
        <v>0</v>
      </c>
      <c r="N88" s="10">
        <f>IFERROR(VLOOKUP($A88,[1]июнь!$B:$F,4, ),0)</f>
        <v>2811.99</v>
      </c>
      <c r="O88" s="10">
        <f>IFERROR(VLOOKUP($A88,[1]июнь!$B:$F,5, ),0)</f>
        <v>0</v>
      </c>
      <c r="P88" s="10">
        <f>IFERROR(VLOOKUP($A88,[1]июль!$B:$F,4, ),0)</f>
        <v>2811.99</v>
      </c>
      <c r="Q88" s="10">
        <f>IFERROR(VLOOKUP($A88,[1]июль!$B:$F,5, ),0)</f>
        <v>12000</v>
      </c>
      <c r="R88" s="10">
        <f>IFERROR(VLOOKUP($A88,[1]август!$B:$F,4, ),0)</f>
        <v>2811.99</v>
      </c>
      <c r="S88" s="10">
        <f>IFERROR(VLOOKUP($A88,[1]август!$B:$F,5, ),0)</f>
        <v>0</v>
      </c>
      <c r="T88" s="10">
        <f>IFERROR(VLOOKUP($A88,[1]сентябрь!$B:$F,4, ),0)</f>
        <v>2811.99</v>
      </c>
      <c r="U88" s="10">
        <f>IFERROR(VLOOKUP($A88,[1]сентябрь!$B:$F,5, ),0)</f>
        <v>0</v>
      </c>
      <c r="V88" s="10">
        <f>IFERROR(VLOOKUP($A88,[1]октябрь!$B:$F,4, ),0)</f>
        <v>2693.59</v>
      </c>
      <c r="W88" s="10">
        <f>IFERROR(VLOOKUP($A88,[1]октябрь!$B:$F,5, ),0)</f>
        <v>6000</v>
      </c>
      <c r="X88" s="10">
        <f>IFERROR(VLOOKUP($A88,[1]ноябрь!$B:$F,4, ),0)</f>
        <v>2693.59</v>
      </c>
      <c r="Y88" s="10">
        <f>IFERROR(VLOOKUP($A88,[1]ноябрь!$B:$F,5, ),0)</f>
        <v>0</v>
      </c>
      <c r="Z88" s="10">
        <f>IFERROR(VLOOKUP($A88,[1]декабрь!$B:$F,4, ),0)</f>
        <v>2693.59</v>
      </c>
      <c r="AA88" s="10">
        <f>IFERROR(VLOOKUP($A88,[1]декабрь!$B:$F,5, ),0)</f>
        <v>0</v>
      </c>
      <c r="AB88" s="11">
        <f t="shared" si="1"/>
        <v>546.05000000000109</v>
      </c>
    </row>
    <row r="89" spans="1:28" x14ac:dyDescent="0.25">
      <c r="A89" s="9" t="s">
        <v>105</v>
      </c>
      <c r="B89" s="10">
        <f>IFERROR(VLOOKUP($A89,[1]январь!$B:$F,2, ),0)</f>
        <v>6391.9</v>
      </c>
      <c r="C89" s="10">
        <f>IFERROR(VLOOKUP($A89,[1]январь!$B:$F,3, ),0)</f>
        <v>0</v>
      </c>
      <c r="D89" s="10">
        <f>IFERROR(VLOOKUP($A89,[1]январь!$B:$F,4, ),0)</f>
        <v>2077.3000000000002</v>
      </c>
      <c r="E89" s="10">
        <f>IFERROR(VLOOKUP($A89,[1]январь!$B:$F,5, ),0)</f>
        <v>0</v>
      </c>
      <c r="F89" s="10">
        <f>IFERROR(VLOOKUP($A89,[1]февраль!$B:$F,4, ),0)</f>
        <v>2077.3000000000002</v>
      </c>
      <c r="G89" s="10">
        <f>IFERROR(VLOOKUP($A89,[1]февраль!$B:$F,5, ),0)</f>
        <v>0</v>
      </c>
      <c r="H89" s="10">
        <f>IFERROR(VLOOKUP($A89,[1]март!$B:$F,4, ),0)</f>
        <v>2077.3000000000002</v>
      </c>
      <c r="I89" s="10">
        <f>IFERROR(VLOOKUP($A89,[1]март!$B:$F,5, ),0)</f>
        <v>12623.7</v>
      </c>
      <c r="J89" s="10">
        <f>IFERROR(VLOOKUP($A89,[1]апрель!$B:$F,4, ),0)</f>
        <v>2077.3000000000002</v>
      </c>
      <c r="K89" s="10">
        <f>IFERROR(VLOOKUP($A89,[1]апрель!$B:$F,5, ),0)</f>
        <v>0</v>
      </c>
      <c r="L89" s="10">
        <f>IFERROR(VLOOKUP($A89,[1]май!$B:$F,4, ),0)</f>
        <v>2811.99</v>
      </c>
      <c r="M89" s="10">
        <f>IFERROR(VLOOKUP($A89,[1]май!$B:$F,5, ),0)</f>
        <v>2077.4</v>
      </c>
      <c r="N89" s="10">
        <f>IFERROR(VLOOKUP($A89,[1]июнь!$B:$F,4, ),0)</f>
        <v>2811.99</v>
      </c>
      <c r="O89" s="10">
        <f>IFERROR(VLOOKUP($A89,[1]июнь!$B:$F,5, ),0)</f>
        <v>5623.98</v>
      </c>
      <c r="P89" s="10">
        <f>IFERROR(VLOOKUP($A89,[1]июль!$B:$F,4, ),0)</f>
        <v>2811.99</v>
      </c>
      <c r="Q89" s="10">
        <f>IFERROR(VLOOKUP($A89,[1]июль!$B:$F,5, ),0)</f>
        <v>5623.98</v>
      </c>
      <c r="R89" s="10">
        <f>IFERROR(VLOOKUP($A89,[1]август!$B:$F,4, ),0)</f>
        <v>2811.99</v>
      </c>
      <c r="S89" s="10">
        <f>IFERROR(VLOOKUP($A89,[1]август!$B:$F,5, ),0)</f>
        <v>0</v>
      </c>
      <c r="T89" s="10">
        <f>IFERROR(VLOOKUP($A89,[1]сентябрь!$B:$F,4, ),0)</f>
        <v>2811.99</v>
      </c>
      <c r="U89" s="10">
        <f>IFERROR(VLOOKUP($A89,[1]сентябрь!$B:$F,5, ),0)</f>
        <v>0</v>
      </c>
      <c r="V89" s="10">
        <f>IFERROR(VLOOKUP($A89,[1]октябрь!$B:$F,4, ),0)</f>
        <v>2693.59</v>
      </c>
      <c r="W89" s="10">
        <f>IFERROR(VLOOKUP($A89,[1]октябрь!$B:$F,5, ),0)</f>
        <v>0</v>
      </c>
      <c r="X89" s="10">
        <f>IFERROR(VLOOKUP($A89,[1]ноябрь!$B:$F,4, ),0)</f>
        <v>2693.59</v>
      </c>
      <c r="Y89" s="10">
        <f>IFERROR(VLOOKUP($A89,[1]ноябрь!$B:$F,5, ),0)</f>
        <v>0</v>
      </c>
      <c r="Z89" s="10">
        <f>IFERROR(VLOOKUP($A89,[1]декабрь!$B:$F,4, ),0)</f>
        <v>2693.59</v>
      </c>
      <c r="AA89" s="10">
        <f>IFERROR(VLOOKUP($A89,[1]декабрь!$B:$F,5, ),0)</f>
        <v>0</v>
      </c>
      <c r="AB89" s="11">
        <f t="shared" si="1"/>
        <v>-10892.759999999998</v>
      </c>
    </row>
    <row r="90" spans="1:28" x14ac:dyDescent="0.25">
      <c r="A90" s="9" t="s">
        <v>106</v>
      </c>
      <c r="B90" s="10">
        <f>IFERROR(VLOOKUP($A90,[1]январь!$B:$F,2, ),0)</f>
        <v>220.6</v>
      </c>
      <c r="C90" s="10">
        <f>IFERROR(VLOOKUP($A90,[1]январь!$B:$F,3, ),0)</f>
        <v>0</v>
      </c>
      <c r="D90" s="10">
        <f>IFERROR(VLOOKUP($A90,[1]январь!$B:$F,4, ),0)</f>
        <v>2251.6</v>
      </c>
      <c r="E90" s="10">
        <f>IFERROR(VLOOKUP($A90,[1]январь!$B:$F,5, ),0)</f>
        <v>2252</v>
      </c>
      <c r="F90" s="10">
        <f>IFERROR(VLOOKUP($A90,[1]февраль!$B:$F,4, ),0)</f>
        <v>2251.6</v>
      </c>
      <c r="G90" s="10">
        <f>IFERROR(VLOOKUP($A90,[1]февраль!$B:$F,5, ),0)</f>
        <v>2252</v>
      </c>
      <c r="H90" s="10">
        <f>IFERROR(VLOOKUP($A90,[1]март!$B:$F,4, ),0)</f>
        <v>2251.6</v>
      </c>
      <c r="I90" s="10">
        <f>IFERROR(VLOOKUP($A90,[1]март!$B:$F,5, ),0)</f>
        <v>2252</v>
      </c>
      <c r="J90" s="10">
        <f>IFERROR(VLOOKUP($A90,[1]апрель!$B:$F,4, ),0)</f>
        <v>2251.6</v>
      </c>
      <c r="K90" s="10">
        <f>IFERROR(VLOOKUP($A90,[1]апрель!$B:$F,5, ),0)</f>
        <v>2252</v>
      </c>
      <c r="L90" s="10">
        <f>IFERROR(VLOOKUP($A90,[1]май!$B:$F,4, ),0)</f>
        <v>3053.08</v>
      </c>
      <c r="M90" s="10">
        <f>IFERROR(VLOOKUP($A90,[1]май!$B:$F,5, ),0)</f>
        <v>2252</v>
      </c>
      <c r="N90" s="10">
        <f>IFERROR(VLOOKUP($A90,[1]июнь!$B:$F,4, ),0)</f>
        <v>3053.08</v>
      </c>
      <c r="O90" s="10">
        <f>IFERROR(VLOOKUP($A90,[1]июнь!$B:$F,5, ),0)</f>
        <v>3922.16</v>
      </c>
      <c r="P90" s="10">
        <f>IFERROR(VLOOKUP($A90,[1]июль!$B:$F,4, ),0)</f>
        <v>3053.08</v>
      </c>
      <c r="Q90" s="10">
        <f>IFERROR(VLOOKUP($A90,[1]июль!$B:$F,5, ),0)</f>
        <v>2902.08</v>
      </c>
      <c r="R90" s="10">
        <f>IFERROR(VLOOKUP($A90,[1]август!$B:$F,4, ),0)</f>
        <v>3053.08</v>
      </c>
      <c r="S90" s="10">
        <f>IFERROR(VLOOKUP($A90,[1]август!$B:$F,5, ),0)</f>
        <v>2902.08</v>
      </c>
      <c r="T90" s="10">
        <f>IFERROR(VLOOKUP($A90,[1]сентябрь!$B:$F,4, ),0)</f>
        <v>3053.08</v>
      </c>
      <c r="U90" s="10">
        <f>IFERROR(VLOOKUP($A90,[1]сентябрь!$B:$F,5, ),0)</f>
        <v>2902.08</v>
      </c>
      <c r="V90" s="10">
        <f>IFERROR(VLOOKUP($A90,[1]октябрь!$B:$F,4, ),0)</f>
        <v>2693.59</v>
      </c>
      <c r="W90" s="10">
        <f>IFERROR(VLOOKUP($A90,[1]октябрь!$B:$F,5, ),0)</f>
        <v>2902.08</v>
      </c>
      <c r="X90" s="10">
        <f>IFERROR(VLOOKUP($A90,[1]ноябрь!$B:$F,4, ),0)</f>
        <v>2693.59</v>
      </c>
      <c r="Y90" s="10">
        <f>IFERROR(VLOOKUP($A90,[1]ноябрь!$B:$F,5, ),0)</f>
        <v>2902.08</v>
      </c>
      <c r="Z90" s="10">
        <f>IFERROR(VLOOKUP($A90,[1]декабрь!$B:$F,4, ),0)</f>
        <v>2693.59</v>
      </c>
      <c r="AA90" s="10">
        <f>IFERROR(VLOOKUP($A90,[1]декабрь!$B:$F,5, ),0)</f>
        <v>3152</v>
      </c>
      <c r="AB90" s="11">
        <f t="shared" si="1"/>
        <v>271.39000000000578</v>
      </c>
    </row>
    <row r="91" spans="1:28" x14ac:dyDescent="0.25">
      <c r="A91" s="9" t="s">
        <v>107</v>
      </c>
      <c r="B91" s="10">
        <f>IFERROR(VLOOKUP($A91,[1]январь!$B:$F,2, ),0)</f>
        <v>148494.22</v>
      </c>
      <c r="C91" s="10">
        <f>IFERROR(VLOOKUP($A91,[1]январь!$B:$F,3, ),0)</f>
        <v>0</v>
      </c>
      <c r="D91" s="10">
        <f>IFERROR(VLOOKUP($A91,[1]январь!$B:$F,4, ),0)</f>
        <v>2251.6</v>
      </c>
      <c r="E91" s="10">
        <f>IFERROR(VLOOKUP($A91,[1]январь!$B:$F,5, ),0)</f>
        <v>0</v>
      </c>
      <c r="F91" s="10">
        <f>IFERROR(VLOOKUP($A91,[1]февраль!$B:$F,4, ),0)</f>
        <v>2251.6</v>
      </c>
      <c r="G91" s="10">
        <f>IFERROR(VLOOKUP($A91,[1]февраль!$B:$F,5, ),0)</f>
        <v>0</v>
      </c>
      <c r="H91" s="10">
        <f>IFERROR(VLOOKUP($A91,[1]март!$B:$F,4, ),0)</f>
        <v>2251.6</v>
      </c>
      <c r="I91" s="10">
        <f>IFERROR(VLOOKUP($A91,[1]март!$B:$F,5, ),0)</f>
        <v>45368.19</v>
      </c>
      <c r="J91" s="10">
        <f>IFERROR(VLOOKUP($A91,[1]апрель!$B:$F,4, ),0)</f>
        <v>2251.6</v>
      </c>
      <c r="K91" s="10">
        <f>IFERROR(VLOOKUP($A91,[1]апрель!$B:$F,5, ),0)</f>
        <v>0</v>
      </c>
      <c r="L91" s="10">
        <f>IFERROR(VLOOKUP($A91,[1]май!$B:$F,4, ),0)</f>
        <v>3053.08</v>
      </c>
      <c r="M91" s="10">
        <f>IFERROR(VLOOKUP($A91,[1]май!$B:$F,5, ),0)</f>
        <v>0</v>
      </c>
      <c r="N91" s="10">
        <f>IFERROR(VLOOKUP($A91,[1]июнь!$B:$F,4, ),0)</f>
        <v>3053.08</v>
      </c>
      <c r="O91" s="10">
        <f>IFERROR(VLOOKUP($A91,[1]июнь!$B:$F,5, ),0)</f>
        <v>0</v>
      </c>
      <c r="P91" s="10">
        <f>IFERROR(VLOOKUP($A91,[1]июль!$B:$F,4, ),0)</f>
        <v>3053.08</v>
      </c>
      <c r="Q91" s="10">
        <f>IFERROR(VLOOKUP($A91,[1]июль!$B:$F,5, ),0)</f>
        <v>0</v>
      </c>
      <c r="R91" s="10">
        <f>IFERROR(VLOOKUP($A91,[1]август!$B:$F,4, ),0)</f>
        <v>3053.08</v>
      </c>
      <c r="S91" s="10">
        <f>IFERROR(VLOOKUP($A91,[1]август!$B:$F,5, ),0)</f>
        <v>0</v>
      </c>
      <c r="T91" s="10">
        <f>IFERROR(VLOOKUP($A91,[1]сентябрь!$B:$F,4, ),0)</f>
        <v>3053.08</v>
      </c>
      <c r="U91" s="10">
        <f>IFERROR(VLOOKUP($A91,[1]сентябрь!$B:$F,5, ),0)</f>
        <v>0</v>
      </c>
      <c r="V91" s="10">
        <f>IFERROR(VLOOKUP($A91,[1]октябрь!$B:$F,4, ),0)</f>
        <v>2693.59</v>
      </c>
      <c r="W91" s="10">
        <f>IFERROR(VLOOKUP($A91,[1]октябрь!$B:$F,5, ),0)</f>
        <v>0</v>
      </c>
      <c r="X91" s="10">
        <f>IFERROR(VLOOKUP($A91,[1]ноябрь!$B:$F,4, ),0)</f>
        <v>2693.59</v>
      </c>
      <c r="Y91" s="10">
        <f>IFERROR(VLOOKUP($A91,[1]ноябрь!$B:$F,5, ),0)</f>
        <v>0</v>
      </c>
      <c r="Z91" s="10">
        <f>IFERROR(VLOOKUP($A91,[1]декабрь!$B:$F,4, ),0)</f>
        <v>2693.59</v>
      </c>
      <c r="AA91" s="10">
        <f>IFERROR(VLOOKUP($A91,[1]декабрь!$B:$F,5, ),0)</f>
        <v>0</v>
      </c>
      <c r="AB91" s="11">
        <f t="shared" si="1"/>
        <v>-135478.6</v>
      </c>
    </row>
    <row r="92" spans="1:28" x14ac:dyDescent="0.25">
      <c r="A92" s="9" t="s">
        <v>108</v>
      </c>
      <c r="B92" s="10">
        <f>IFERROR(VLOOKUP($A92,[1]январь!$B:$F,2, ),0)</f>
        <v>42472</v>
      </c>
      <c r="C92" s="10">
        <f>IFERROR(VLOOKUP($A92,[1]январь!$B:$F,3, ),0)</f>
        <v>0</v>
      </c>
      <c r="D92" s="10">
        <f>IFERROR(VLOOKUP($A92,[1]январь!$B:$F,4, ),0)</f>
        <v>2774.5</v>
      </c>
      <c r="E92" s="10">
        <f>IFERROR(VLOOKUP($A92,[1]январь!$B:$F,5, ),0)</f>
        <v>0</v>
      </c>
      <c r="F92" s="10">
        <f>IFERROR(VLOOKUP($A92,[1]февраль!$B:$F,4, ),0)</f>
        <v>2774.5</v>
      </c>
      <c r="G92" s="10">
        <f>IFERROR(VLOOKUP($A92,[1]февраль!$B:$F,5, ),0)</f>
        <v>0</v>
      </c>
      <c r="H92" s="10">
        <f>IFERROR(VLOOKUP($A92,[1]март!$B:$F,4, ),0)</f>
        <v>2774.5</v>
      </c>
      <c r="I92" s="10">
        <f>IFERROR(VLOOKUP($A92,[1]март!$B:$F,5, ),0)</f>
        <v>0</v>
      </c>
      <c r="J92" s="10">
        <f>IFERROR(VLOOKUP($A92,[1]апрель!$B:$F,4, ),0)</f>
        <v>2774.5</v>
      </c>
      <c r="K92" s="10">
        <f>IFERROR(VLOOKUP($A92,[1]апрель!$B:$F,5, ),0)</f>
        <v>0</v>
      </c>
      <c r="L92" s="10">
        <f>IFERROR(VLOOKUP($A92,[1]май!$B:$F,4, ),0)</f>
        <v>3776.35</v>
      </c>
      <c r="M92" s="10">
        <f>IFERROR(VLOOKUP($A92,[1]май!$B:$F,5, ),0)</f>
        <v>0</v>
      </c>
      <c r="N92" s="10">
        <f>IFERROR(VLOOKUP($A92,[1]июнь!$B:$F,4, ),0)</f>
        <v>3776.35</v>
      </c>
      <c r="O92" s="10">
        <f>IFERROR(VLOOKUP($A92,[1]июнь!$B:$F,5, ),0)</f>
        <v>0</v>
      </c>
      <c r="P92" s="10">
        <f>IFERROR(VLOOKUP($A92,[1]июль!$B:$F,4, ),0)</f>
        <v>3776.35</v>
      </c>
      <c r="Q92" s="10">
        <f>IFERROR(VLOOKUP($A92,[1]июль!$B:$F,5, ),0)</f>
        <v>0</v>
      </c>
      <c r="R92" s="10">
        <f>IFERROR(VLOOKUP($A92,[1]август!$B:$F,4, ),0)</f>
        <v>3776.35</v>
      </c>
      <c r="S92" s="10">
        <f>IFERROR(VLOOKUP($A92,[1]август!$B:$F,5, ),0)</f>
        <v>0</v>
      </c>
      <c r="T92" s="10">
        <f>IFERROR(VLOOKUP($A92,[1]сентябрь!$B:$F,4, ),0)</f>
        <v>3776.35</v>
      </c>
      <c r="U92" s="10">
        <f>IFERROR(VLOOKUP($A92,[1]сентябрь!$B:$F,5, ),0)</f>
        <v>0</v>
      </c>
      <c r="V92" s="10">
        <f>IFERROR(VLOOKUP($A92,[1]октябрь!$B:$F,4, ),0)</f>
        <v>2693.59</v>
      </c>
      <c r="W92" s="10">
        <f>IFERROR(VLOOKUP($A92,[1]октябрь!$B:$F,5, ),0)</f>
        <v>0</v>
      </c>
      <c r="X92" s="10">
        <f>IFERROR(VLOOKUP($A92,[1]ноябрь!$B:$F,4, ),0)</f>
        <v>2693.59</v>
      </c>
      <c r="Y92" s="10">
        <f>IFERROR(VLOOKUP($A92,[1]ноябрь!$B:$F,5, ),0)</f>
        <v>0</v>
      </c>
      <c r="Z92" s="10">
        <f>IFERROR(VLOOKUP($A92,[1]декабрь!$B:$F,4, ),0)</f>
        <v>2693.59</v>
      </c>
      <c r="AA92" s="10">
        <f>IFERROR(VLOOKUP($A92,[1]декабрь!$B:$F,5, ),0)</f>
        <v>0</v>
      </c>
      <c r="AB92" s="11">
        <f t="shared" si="1"/>
        <v>-80532.51999999999</v>
      </c>
    </row>
    <row r="93" spans="1:28" x14ac:dyDescent="0.25">
      <c r="A93" s="9" t="s">
        <v>109</v>
      </c>
      <c r="B93" s="10">
        <f>IFERROR(VLOOKUP($A93,[1]январь!$B:$F,2, ),0)</f>
        <v>0</v>
      </c>
      <c r="C93" s="10">
        <f>IFERROR(VLOOKUP($A93,[1]январь!$B:$F,3, ),0)</f>
        <v>6597.26</v>
      </c>
      <c r="D93" s="10">
        <f>IFERROR(VLOOKUP($A93,[1]январь!$B:$F,4, ),0)</f>
        <v>2774.5</v>
      </c>
      <c r="E93" s="10">
        <f>IFERROR(VLOOKUP($A93,[1]январь!$B:$F,5, ),0)</f>
        <v>0</v>
      </c>
      <c r="F93" s="10">
        <f>IFERROR(VLOOKUP($A93,[1]февраль!$B:$F,4, ),0)</f>
        <v>2774.5</v>
      </c>
      <c r="G93" s="10">
        <f>IFERROR(VLOOKUP($A93,[1]февраль!$B:$F,5, ),0)</f>
        <v>0</v>
      </c>
      <c r="H93" s="10">
        <f>IFERROR(VLOOKUP($A93,[1]март!$B:$F,4, ),0)</f>
        <v>2774.5</v>
      </c>
      <c r="I93" s="10">
        <f>IFERROR(VLOOKUP($A93,[1]март!$B:$F,5, ),0)</f>
        <v>5220</v>
      </c>
      <c r="J93" s="10">
        <f>IFERROR(VLOOKUP($A93,[1]апрель!$B:$F,4, ),0)</f>
        <v>2774.5</v>
      </c>
      <c r="K93" s="10">
        <f>IFERROR(VLOOKUP($A93,[1]апрель!$B:$F,5, ),0)</f>
        <v>10440</v>
      </c>
      <c r="L93" s="10">
        <f>IFERROR(VLOOKUP($A93,[1]май!$B:$F,4, ),0)</f>
        <v>3776.35</v>
      </c>
      <c r="M93" s="10">
        <f>IFERROR(VLOOKUP($A93,[1]май!$B:$F,5, ),0)</f>
        <v>7512.97</v>
      </c>
      <c r="N93" s="10">
        <f>IFERROR(VLOOKUP($A93,[1]июнь!$B:$F,4, ),0)</f>
        <v>3776.35</v>
      </c>
      <c r="O93" s="10">
        <f>IFERROR(VLOOKUP($A93,[1]июнь!$B:$F,5, ),0)</f>
        <v>0</v>
      </c>
      <c r="P93" s="10">
        <f>IFERROR(VLOOKUP($A93,[1]июль!$B:$F,4, ),0)</f>
        <v>3776.35</v>
      </c>
      <c r="Q93" s="10">
        <f>IFERROR(VLOOKUP($A93,[1]июль!$B:$F,5, ),0)</f>
        <v>0</v>
      </c>
      <c r="R93" s="10">
        <f>IFERROR(VLOOKUP($A93,[1]август!$B:$F,4, ),0)</f>
        <v>3776.35</v>
      </c>
      <c r="S93" s="10">
        <f>IFERROR(VLOOKUP($A93,[1]август!$B:$F,5, ),0)</f>
        <v>0</v>
      </c>
      <c r="T93" s="10">
        <f>IFERROR(VLOOKUP($A93,[1]сентябрь!$B:$F,4, ),0)</f>
        <v>3776.35</v>
      </c>
      <c r="U93" s="10">
        <f>IFERROR(VLOOKUP($A93,[1]сентябрь!$B:$F,5, ),0)</f>
        <v>0</v>
      </c>
      <c r="V93" s="10">
        <f>IFERROR(VLOOKUP($A93,[1]октябрь!$B:$F,4, ),0)</f>
        <v>2693.59</v>
      </c>
      <c r="W93" s="10">
        <f>IFERROR(VLOOKUP($A93,[1]октябрь!$B:$F,5, ),0)</f>
        <v>0</v>
      </c>
      <c r="X93" s="10">
        <f>IFERROR(VLOOKUP($A93,[1]ноябрь!$B:$F,4, ),0)</f>
        <v>2693.59</v>
      </c>
      <c r="Y93" s="10">
        <f>IFERROR(VLOOKUP($A93,[1]ноябрь!$B:$F,5, ),0)</f>
        <v>6000</v>
      </c>
      <c r="Z93" s="10">
        <f>IFERROR(VLOOKUP($A93,[1]декабрь!$B:$F,4, ),0)</f>
        <v>2693.59</v>
      </c>
      <c r="AA93" s="10">
        <f>IFERROR(VLOOKUP($A93,[1]декабрь!$B:$F,5, ),0)</f>
        <v>0</v>
      </c>
      <c r="AB93" s="11">
        <f t="shared" si="1"/>
        <v>-2290.2899999999991</v>
      </c>
    </row>
    <row r="94" spans="1:28" x14ac:dyDescent="0.25">
      <c r="A94" s="9" t="s">
        <v>110</v>
      </c>
      <c r="B94" s="10">
        <f>IFERROR(VLOOKUP($A94,[1]январь!$B:$F,2, ),0)</f>
        <v>0</v>
      </c>
      <c r="C94" s="10">
        <f>IFERROR(VLOOKUP($A94,[1]январь!$B:$F,3, ),0)</f>
        <v>5778.5</v>
      </c>
      <c r="D94" s="10">
        <f>IFERROR(VLOOKUP($A94,[1]январь!$B:$F,4, ),0)</f>
        <v>2774.5</v>
      </c>
      <c r="E94" s="10">
        <f>IFERROR(VLOOKUP($A94,[1]январь!$B:$F,5, ),0)</f>
        <v>0</v>
      </c>
      <c r="F94" s="10">
        <f>IFERROR(VLOOKUP($A94,[1]февраль!$B:$F,4, ),0)</f>
        <v>2774.5</v>
      </c>
      <c r="G94" s="10">
        <f>IFERROR(VLOOKUP($A94,[1]февраль!$B:$F,5, ),0)</f>
        <v>0</v>
      </c>
      <c r="H94" s="10">
        <f>IFERROR(VLOOKUP($A94,[1]март!$B:$F,4, ),0)</f>
        <v>2774.5</v>
      </c>
      <c r="I94" s="10">
        <f>IFERROR(VLOOKUP($A94,[1]март!$B:$F,5, ),0)</f>
        <v>0</v>
      </c>
      <c r="J94" s="10">
        <f>IFERROR(VLOOKUP($A94,[1]апрель!$B:$F,4, ),0)</f>
        <v>2774.5</v>
      </c>
      <c r="K94" s="10">
        <f>IFERROR(VLOOKUP($A94,[1]апрель!$B:$F,5, ),0)</f>
        <v>8000</v>
      </c>
      <c r="L94" s="10">
        <f>IFERROR(VLOOKUP($A94,[1]май!$B:$F,4, ),0)</f>
        <v>3776.35</v>
      </c>
      <c r="M94" s="10">
        <f>IFERROR(VLOOKUP($A94,[1]май!$B:$F,5, ),0)</f>
        <v>0</v>
      </c>
      <c r="N94" s="10">
        <f>IFERROR(VLOOKUP($A94,[1]июнь!$B:$F,4, ),0)</f>
        <v>3776.35</v>
      </c>
      <c r="O94" s="10">
        <f>IFERROR(VLOOKUP($A94,[1]июнь!$B:$F,5, ),0)</f>
        <v>0</v>
      </c>
      <c r="P94" s="10">
        <f>IFERROR(VLOOKUP($A94,[1]июль!$B:$F,4, ),0)</f>
        <v>3776.35</v>
      </c>
      <c r="Q94" s="10">
        <f>IFERROR(VLOOKUP($A94,[1]июль!$B:$F,5, ),0)</f>
        <v>10000</v>
      </c>
      <c r="R94" s="10">
        <f>IFERROR(VLOOKUP($A94,[1]август!$B:$F,4, ),0)</f>
        <v>3776.35</v>
      </c>
      <c r="S94" s="10">
        <f>IFERROR(VLOOKUP($A94,[1]август!$B:$F,5, ),0)</f>
        <v>0</v>
      </c>
      <c r="T94" s="10">
        <f>IFERROR(VLOOKUP($A94,[1]сентябрь!$B:$F,4, ),0)</f>
        <v>3776.35</v>
      </c>
      <c r="U94" s="10">
        <f>IFERROR(VLOOKUP($A94,[1]сентябрь!$B:$F,5, ),0)</f>
        <v>0</v>
      </c>
      <c r="V94" s="10">
        <f>IFERROR(VLOOKUP($A94,[1]октябрь!$B:$F,4, ),0)</f>
        <v>2693.59</v>
      </c>
      <c r="W94" s="10">
        <f>IFERROR(VLOOKUP($A94,[1]октябрь!$B:$F,5, ),0)</f>
        <v>10000</v>
      </c>
      <c r="X94" s="10">
        <f>IFERROR(VLOOKUP($A94,[1]ноябрь!$B:$F,4, ),0)</f>
        <v>2693.59</v>
      </c>
      <c r="Y94" s="10">
        <f>IFERROR(VLOOKUP($A94,[1]ноябрь!$B:$F,5, ),0)</f>
        <v>0</v>
      </c>
      <c r="Z94" s="10">
        <f>IFERROR(VLOOKUP($A94,[1]декабрь!$B:$F,4, ),0)</f>
        <v>2693.59</v>
      </c>
      <c r="AA94" s="10">
        <f>IFERROR(VLOOKUP($A94,[1]декабрь!$B:$F,5, ),0)</f>
        <v>10000</v>
      </c>
      <c r="AB94" s="11">
        <f t="shared" si="1"/>
        <v>5717.9800000000178</v>
      </c>
    </row>
    <row r="95" spans="1:28" x14ac:dyDescent="0.25">
      <c r="A95" s="9" t="s">
        <v>111</v>
      </c>
      <c r="B95" s="10">
        <f>IFERROR(VLOOKUP($A95,[1]январь!$B:$F,2, ),0)</f>
        <v>24170.5</v>
      </c>
      <c r="C95" s="10">
        <f>IFERROR(VLOOKUP($A95,[1]январь!$B:$F,3, ),0)</f>
        <v>0</v>
      </c>
      <c r="D95" s="10">
        <f>IFERROR(VLOOKUP($A95,[1]январь!$B:$F,4, ),0)</f>
        <v>2774.5</v>
      </c>
      <c r="E95" s="10">
        <f>IFERROR(VLOOKUP($A95,[1]январь!$B:$F,5, ),0)</f>
        <v>0</v>
      </c>
      <c r="F95" s="10">
        <f>IFERROR(VLOOKUP($A95,[1]февраль!$B:$F,4, ),0)</f>
        <v>2774.5</v>
      </c>
      <c r="G95" s="10">
        <f>IFERROR(VLOOKUP($A95,[1]февраль!$B:$F,5, ),0)</f>
        <v>0</v>
      </c>
      <c r="H95" s="10">
        <f>IFERROR(VLOOKUP($A95,[1]март!$B:$F,4, ),0)</f>
        <v>2774.5</v>
      </c>
      <c r="I95" s="10">
        <f>IFERROR(VLOOKUP($A95,[1]март!$B:$F,5, ),0)</f>
        <v>0</v>
      </c>
      <c r="J95" s="10">
        <f>IFERROR(VLOOKUP($A95,[1]апрель!$B:$F,4, ),0)</f>
        <v>2774.5</v>
      </c>
      <c r="K95" s="10">
        <f>IFERROR(VLOOKUP($A95,[1]апрель!$B:$F,5, ),0)</f>
        <v>0</v>
      </c>
      <c r="L95" s="10">
        <f>IFERROR(VLOOKUP($A95,[1]май!$B:$F,4, ),0)</f>
        <v>3776.35</v>
      </c>
      <c r="M95" s="10">
        <f>IFERROR(VLOOKUP($A95,[1]май!$B:$F,5, ),0)</f>
        <v>0</v>
      </c>
      <c r="N95" s="10">
        <f>IFERROR(VLOOKUP($A95,[1]июнь!$B:$F,4, ),0)</f>
        <v>3776.35</v>
      </c>
      <c r="O95" s="10">
        <f>IFERROR(VLOOKUP($A95,[1]июнь!$B:$F,5, ),0)</f>
        <v>0</v>
      </c>
      <c r="P95" s="10">
        <f>IFERROR(VLOOKUP($A95,[1]июль!$B:$F,4, ),0)</f>
        <v>3776.35</v>
      </c>
      <c r="Q95" s="10">
        <f>IFERROR(VLOOKUP($A95,[1]июль!$B:$F,5, ),0)</f>
        <v>0</v>
      </c>
      <c r="R95" s="10">
        <f>IFERROR(VLOOKUP($A95,[1]август!$B:$F,4, ),0)</f>
        <v>3776.35</v>
      </c>
      <c r="S95" s="10">
        <f>IFERROR(VLOOKUP($A95,[1]август!$B:$F,5, ),0)</f>
        <v>0</v>
      </c>
      <c r="T95" s="10">
        <f>IFERROR(VLOOKUP($A95,[1]сентябрь!$B:$F,4, ),0)</f>
        <v>3776.35</v>
      </c>
      <c r="U95" s="10">
        <f>IFERROR(VLOOKUP($A95,[1]сентябрь!$B:$F,5, ),0)</f>
        <v>0</v>
      </c>
      <c r="V95" s="10">
        <f>IFERROR(VLOOKUP($A95,[1]октябрь!$B:$F,4, ),0)</f>
        <v>2693.59</v>
      </c>
      <c r="W95" s="10">
        <f>IFERROR(VLOOKUP($A95,[1]октябрь!$B:$F,5, ),0)</f>
        <v>0</v>
      </c>
      <c r="X95" s="10">
        <f>IFERROR(VLOOKUP($A95,[1]ноябрь!$B:$F,4, ),0)</f>
        <v>2693.59</v>
      </c>
      <c r="Y95" s="10">
        <f>IFERROR(VLOOKUP($A95,[1]ноябрь!$B:$F,5, ),0)</f>
        <v>0</v>
      </c>
      <c r="Z95" s="10">
        <f>IFERROR(VLOOKUP($A95,[1]декабрь!$B:$F,4, ),0)</f>
        <v>2693.59</v>
      </c>
      <c r="AA95" s="10">
        <f>IFERROR(VLOOKUP($A95,[1]декабрь!$B:$F,5, ),0)</f>
        <v>0</v>
      </c>
      <c r="AB95" s="11">
        <f t="shared" si="1"/>
        <v>-62231.02</v>
      </c>
    </row>
    <row r="96" spans="1:28" x14ac:dyDescent="0.25">
      <c r="A96" s="9" t="s">
        <v>112</v>
      </c>
      <c r="B96" s="10">
        <f>IFERROR(VLOOKUP($A96,[1]январь!$B:$F,2, ),0)</f>
        <v>5427</v>
      </c>
      <c r="C96" s="10">
        <f>IFERROR(VLOOKUP($A96,[1]январь!$B:$F,3, ),0)</f>
        <v>0</v>
      </c>
      <c r="D96" s="10">
        <f>IFERROR(VLOOKUP($A96,[1]январь!$B:$F,4, ),0)</f>
        <v>2774.5</v>
      </c>
      <c r="E96" s="10">
        <f>IFERROR(VLOOKUP($A96,[1]январь!$B:$F,5, ),0)</f>
        <v>0</v>
      </c>
      <c r="F96" s="10">
        <f>IFERROR(VLOOKUP($A96,[1]февраль!$B:$F,4, ),0)</f>
        <v>2774.5</v>
      </c>
      <c r="G96" s="10">
        <f>IFERROR(VLOOKUP($A96,[1]февраль!$B:$F,5, ),0)</f>
        <v>0</v>
      </c>
      <c r="H96" s="10">
        <f>IFERROR(VLOOKUP($A96,[1]март!$B:$F,4, ),0)</f>
        <v>2774.5</v>
      </c>
      <c r="I96" s="10">
        <f>IFERROR(VLOOKUP($A96,[1]март!$B:$F,5, ),0)</f>
        <v>0</v>
      </c>
      <c r="J96" s="10">
        <f>IFERROR(VLOOKUP($A96,[1]апрель!$B:$F,4, ),0)</f>
        <v>2774.5</v>
      </c>
      <c r="K96" s="10">
        <f>IFERROR(VLOOKUP($A96,[1]апрель!$B:$F,5, ),0)</f>
        <v>17900</v>
      </c>
      <c r="L96" s="10">
        <f>IFERROR(VLOOKUP($A96,[1]май!$B:$F,4, ),0)</f>
        <v>3776.35</v>
      </c>
      <c r="M96" s="10">
        <f>IFERROR(VLOOKUP($A96,[1]май!$B:$F,5, ),0)</f>
        <v>0</v>
      </c>
      <c r="N96" s="10">
        <f>IFERROR(VLOOKUP($A96,[1]июнь!$B:$F,4, ),0)</f>
        <v>3776.35</v>
      </c>
      <c r="O96" s="10">
        <f>IFERROR(VLOOKUP($A96,[1]июнь!$B:$F,5, ),0)</f>
        <v>0</v>
      </c>
      <c r="P96" s="10">
        <f>IFERROR(VLOOKUP($A96,[1]июль!$B:$F,4, ),0)</f>
        <v>3776.35</v>
      </c>
      <c r="Q96" s="10">
        <f>IFERROR(VLOOKUP($A96,[1]июль!$B:$F,5, ),0)</f>
        <v>0</v>
      </c>
      <c r="R96" s="10">
        <f>IFERROR(VLOOKUP($A96,[1]август!$B:$F,4, ),0)</f>
        <v>3776.35</v>
      </c>
      <c r="S96" s="10">
        <f>IFERROR(VLOOKUP($A96,[1]август!$B:$F,5, ),0)</f>
        <v>12000</v>
      </c>
      <c r="T96" s="10">
        <f>IFERROR(VLOOKUP($A96,[1]сентябрь!$B:$F,4, ),0)</f>
        <v>3776.35</v>
      </c>
      <c r="U96" s="10">
        <f>IFERROR(VLOOKUP($A96,[1]сентябрь!$B:$F,5, ),0)</f>
        <v>0</v>
      </c>
      <c r="V96" s="10">
        <f>IFERROR(VLOOKUP($A96,[1]октябрь!$B:$F,4, ),0)</f>
        <v>2693.59</v>
      </c>
      <c r="W96" s="10">
        <f>IFERROR(VLOOKUP($A96,[1]октябрь!$B:$F,5, ),0)</f>
        <v>0</v>
      </c>
      <c r="X96" s="10">
        <f>IFERROR(VLOOKUP($A96,[1]ноябрь!$B:$F,4, ),0)</f>
        <v>2693.59</v>
      </c>
      <c r="Y96" s="10">
        <f>IFERROR(VLOOKUP($A96,[1]ноябрь!$B:$F,5, ),0)</f>
        <v>0</v>
      </c>
      <c r="Z96" s="10">
        <f>IFERROR(VLOOKUP($A96,[1]декабрь!$B:$F,4, ),0)</f>
        <v>2693.59</v>
      </c>
      <c r="AA96" s="10">
        <f>IFERROR(VLOOKUP($A96,[1]декабрь!$B:$F,5, ),0)</f>
        <v>0</v>
      </c>
      <c r="AB96" s="11">
        <f t="shared" si="1"/>
        <v>-13587.52</v>
      </c>
    </row>
    <row r="97" spans="1:28" x14ac:dyDescent="0.25">
      <c r="A97" s="9" t="s">
        <v>113</v>
      </c>
      <c r="B97" s="10">
        <f>IFERROR(VLOOKUP($A97,[1]январь!$B:$F,2, ),0)</f>
        <v>425.5</v>
      </c>
      <c r="C97" s="10">
        <f>IFERROR(VLOOKUP($A97,[1]январь!$B:$F,3, ),0)</f>
        <v>0</v>
      </c>
      <c r="D97" s="10">
        <f>IFERROR(VLOOKUP($A97,[1]январь!$B:$F,4, ),0)</f>
        <v>2774.5</v>
      </c>
      <c r="E97" s="10">
        <f>IFERROR(VLOOKUP($A97,[1]январь!$B:$F,5, ),0)</f>
        <v>5000</v>
      </c>
      <c r="F97" s="10">
        <f>IFERROR(VLOOKUP($A97,[1]февраль!$B:$F,4, ),0)</f>
        <v>2774.5</v>
      </c>
      <c r="G97" s="10">
        <f>IFERROR(VLOOKUP($A97,[1]февраль!$B:$F,5, ),0)</f>
        <v>5000</v>
      </c>
      <c r="H97" s="10">
        <f>IFERROR(VLOOKUP($A97,[1]март!$B:$F,4, ),0)</f>
        <v>2774.5</v>
      </c>
      <c r="I97" s="10">
        <f>IFERROR(VLOOKUP($A97,[1]март!$B:$F,5, ),0)</f>
        <v>0</v>
      </c>
      <c r="J97" s="10">
        <f>IFERROR(VLOOKUP($A97,[1]апрель!$B:$F,4, ),0)</f>
        <v>2774.5</v>
      </c>
      <c r="K97" s="10">
        <f>IFERROR(VLOOKUP($A97,[1]апрель!$B:$F,5, ),0)</f>
        <v>0</v>
      </c>
      <c r="L97" s="10">
        <f>IFERROR(VLOOKUP($A97,[1]май!$B:$F,4, ),0)</f>
        <v>3776.35</v>
      </c>
      <c r="M97" s="10">
        <f>IFERROR(VLOOKUP($A97,[1]май!$B:$F,5, ),0)</f>
        <v>5000</v>
      </c>
      <c r="N97" s="10">
        <f>IFERROR(VLOOKUP($A97,[1]июнь!$B:$F,4, ),0)</f>
        <v>3776.35</v>
      </c>
      <c r="O97" s="10">
        <f>IFERROR(VLOOKUP($A97,[1]июнь!$B:$F,5, ),0)</f>
        <v>5000</v>
      </c>
      <c r="P97" s="10">
        <f>IFERROR(VLOOKUP($A97,[1]июль!$B:$F,4, ),0)</f>
        <v>3776.35</v>
      </c>
      <c r="Q97" s="10">
        <f>IFERROR(VLOOKUP($A97,[1]июль!$B:$F,5, ),0)</f>
        <v>0</v>
      </c>
      <c r="R97" s="10">
        <f>IFERROR(VLOOKUP($A97,[1]август!$B:$F,4, ),0)</f>
        <v>3776.35</v>
      </c>
      <c r="S97" s="10">
        <f>IFERROR(VLOOKUP($A97,[1]август!$B:$F,5, ),0)</f>
        <v>10000</v>
      </c>
      <c r="T97" s="10">
        <f>IFERROR(VLOOKUP($A97,[1]сентябрь!$B:$F,4, ),0)</f>
        <v>3776.35</v>
      </c>
      <c r="U97" s="10">
        <f>IFERROR(VLOOKUP($A97,[1]сентябрь!$B:$F,5, ),0)</f>
        <v>0</v>
      </c>
      <c r="V97" s="10">
        <f>IFERROR(VLOOKUP($A97,[1]октябрь!$B:$F,4, ),0)</f>
        <v>2693.59</v>
      </c>
      <c r="W97" s="10">
        <f>IFERROR(VLOOKUP($A97,[1]октябрь!$B:$F,5, ),0)</f>
        <v>7000</v>
      </c>
      <c r="X97" s="10">
        <f>IFERROR(VLOOKUP($A97,[1]ноябрь!$B:$F,4, ),0)</f>
        <v>2693.59</v>
      </c>
      <c r="Y97" s="10">
        <f>IFERROR(VLOOKUP($A97,[1]ноябрь!$B:$F,5, ),0)</f>
        <v>0</v>
      </c>
      <c r="Z97" s="10">
        <f>IFERROR(VLOOKUP($A97,[1]декабрь!$B:$F,4, ),0)</f>
        <v>2693.59</v>
      </c>
      <c r="AA97" s="10">
        <f>IFERROR(VLOOKUP($A97,[1]декабрь!$B:$F,5, ),0)</f>
        <v>7000</v>
      </c>
      <c r="AB97" s="11">
        <f t="shared" si="1"/>
        <v>5513.9800000000178</v>
      </c>
    </row>
    <row r="98" spans="1:28" x14ac:dyDescent="0.25">
      <c r="A98" s="9" t="s">
        <v>114</v>
      </c>
      <c r="B98" s="10">
        <f>IFERROR(VLOOKUP($A98,[1]январь!$B:$F,2, ),0)</f>
        <v>0</v>
      </c>
      <c r="C98" s="10">
        <f>IFERROR(VLOOKUP($A98,[1]январь!$B:$F,3, ),0)</f>
        <v>15550.5</v>
      </c>
      <c r="D98" s="10">
        <f>IFERROR(VLOOKUP($A98,[1]январь!$B:$F,4, ),0)</f>
        <v>2774.5</v>
      </c>
      <c r="E98" s="10">
        <f>IFERROR(VLOOKUP($A98,[1]январь!$B:$F,5, ),0)</f>
        <v>0</v>
      </c>
      <c r="F98" s="10">
        <f>IFERROR(VLOOKUP($A98,[1]февраль!$B:$F,4, ),0)</f>
        <v>2774.5</v>
      </c>
      <c r="G98" s="10">
        <f>IFERROR(VLOOKUP($A98,[1]февраль!$B:$F,5, ),0)</f>
        <v>0</v>
      </c>
      <c r="H98" s="10">
        <f>IFERROR(VLOOKUP($A98,[1]март!$B:$F,4, ),0)</f>
        <v>2774.5</v>
      </c>
      <c r="I98" s="10">
        <f>IFERROR(VLOOKUP($A98,[1]март!$B:$F,5, ),0)</f>
        <v>0</v>
      </c>
      <c r="J98" s="10">
        <f>IFERROR(VLOOKUP($A98,[1]апрель!$B:$F,4, ),0)</f>
        <v>2774.5</v>
      </c>
      <c r="K98" s="10">
        <f>IFERROR(VLOOKUP($A98,[1]апрель!$B:$F,5, ),0)</f>
        <v>0</v>
      </c>
      <c r="L98" s="10">
        <f>IFERROR(VLOOKUP($A98,[1]май!$B:$F,4, ),0)</f>
        <v>3776.35</v>
      </c>
      <c r="M98" s="10">
        <f>IFERROR(VLOOKUP($A98,[1]май!$B:$F,5, ),0)</f>
        <v>0</v>
      </c>
      <c r="N98" s="10">
        <f>IFERROR(VLOOKUP($A98,[1]июнь!$B:$F,4, ),0)</f>
        <v>3776.35</v>
      </c>
      <c r="O98" s="10">
        <f>IFERROR(VLOOKUP($A98,[1]июнь!$B:$F,5, ),0)</f>
        <v>0</v>
      </c>
      <c r="P98" s="10">
        <f>IFERROR(VLOOKUP($A98,[1]июль!$B:$F,4, ),0)</f>
        <v>3776.35</v>
      </c>
      <c r="Q98" s="10">
        <f>IFERROR(VLOOKUP($A98,[1]июль!$B:$F,5, ),0)</f>
        <v>0</v>
      </c>
      <c r="R98" s="10">
        <f>IFERROR(VLOOKUP($A98,[1]август!$B:$F,4, ),0)</f>
        <v>3776.35</v>
      </c>
      <c r="S98" s="10">
        <f>IFERROR(VLOOKUP($A98,[1]август!$B:$F,5, ),0)</f>
        <v>19800</v>
      </c>
      <c r="T98" s="10">
        <f>IFERROR(VLOOKUP($A98,[1]сентябрь!$B:$F,4, ),0)</f>
        <v>3776.35</v>
      </c>
      <c r="U98" s="10">
        <f>IFERROR(VLOOKUP($A98,[1]сентябрь!$B:$F,5, ),0)</f>
        <v>0</v>
      </c>
      <c r="V98" s="10">
        <f>IFERROR(VLOOKUP($A98,[1]октябрь!$B:$F,4, ),0)</f>
        <v>2693.59</v>
      </c>
      <c r="W98" s="10">
        <f>IFERROR(VLOOKUP($A98,[1]октябрь!$B:$F,5, ),0)</f>
        <v>0</v>
      </c>
      <c r="X98" s="10">
        <f>IFERROR(VLOOKUP($A98,[1]ноябрь!$B:$F,4, ),0)</f>
        <v>2693.59</v>
      </c>
      <c r="Y98" s="10">
        <f>IFERROR(VLOOKUP($A98,[1]ноябрь!$B:$F,5, ),0)</f>
        <v>0</v>
      </c>
      <c r="Z98" s="10">
        <f>IFERROR(VLOOKUP($A98,[1]декабрь!$B:$F,4, ),0)</f>
        <v>2693.59</v>
      </c>
      <c r="AA98" s="10">
        <f>IFERROR(VLOOKUP($A98,[1]декабрь!$B:$F,5, ),0)</f>
        <v>0</v>
      </c>
      <c r="AB98" s="11">
        <f t="shared" si="1"/>
        <v>-2710.0199999999986</v>
      </c>
    </row>
    <row r="99" spans="1:28" x14ac:dyDescent="0.25">
      <c r="A99" s="9" t="s">
        <v>115</v>
      </c>
      <c r="B99" s="10">
        <f>IFERROR(VLOOKUP($A99,[1]январь!$B:$F,2, ),0)</f>
        <v>0</v>
      </c>
      <c r="C99" s="10">
        <f>IFERROR(VLOOKUP($A99,[1]январь!$B:$F,3, ),0)</f>
        <v>2005.5</v>
      </c>
      <c r="D99" s="10">
        <f>IFERROR(VLOOKUP($A99,[1]январь!$B:$F,4, ),0)</f>
        <v>2774.5</v>
      </c>
      <c r="E99" s="10">
        <f>IFERROR(VLOOKUP($A99,[1]январь!$B:$F,5, ),0)</f>
        <v>0</v>
      </c>
      <c r="F99" s="10">
        <f>IFERROR(VLOOKUP($A99,[1]февраль!$B:$F,4, ),0)</f>
        <v>2774.5</v>
      </c>
      <c r="G99" s="10">
        <f>IFERROR(VLOOKUP($A99,[1]февраль!$B:$F,5, ),0)</f>
        <v>0</v>
      </c>
      <c r="H99" s="10">
        <f>IFERROR(VLOOKUP($A99,[1]март!$B:$F,4, ),0)</f>
        <v>2774.5</v>
      </c>
      <c r="I99" s="10">
        <f>IFERROR(VLOOKUP($A99,[1]март!$B:$F,5, ),0)</f>
        <v>0</v>
      </c>
      <c r="J99" s="10">
        <f>IFERROR(VLOOKUP($A99,[1]апрель!$B:$F,4, ),0)</f>
        <v>2774.5</v>
      </c>
      <c r="K99" s="10">
        <f>IFERROR(VLOOKUP($A99,[1]апрель!$B:$F,5, ),0)</f>
        <v>8750</v>
      </c>
      <c r="L99" s="10">
        <f>IFERROR(VLOOKUP($A99,[1]май!$B:$F,4, ),0)</f>
        <v>3776.35</v>
      </c>
      <c r="M99" s="10">
        <f>IFERROR(VLOOKUP($A99,[1]май!$B:$F,5, ),0)</f>
        <v>3000</v>
      </c>
      <c r="N99" s="10">
        <f>IFERROR(VLOOKUP($A99,[1]июнь!$B:$F,4, ),0)</f>
        <v>3776.35</v>
      </c>
      <c r="O99" s="10">
        <f>IFERROR(VLOOKUP($A99,[1]июнь!$B:$F,5, ),0)</f>
        <v>3600</v>
      </c>
      <c r="P99" s="10">
        <f>IFERROR(VLOOKUP($A99,[1]июль!$B:$F,4, ),0)</f>
        <v>3776.35</v>
      </c>
      <c r="Q99" s="10">
        <f>IFERROR(VLOOKUP($A99,[1]июль!$B:$F,5, ),0)</f>
        <v>3600</v>
      </c>
      <c r="R99" s="10">
        <f>IFERROR(VLOOKUP($A99,[1]август!$B:$F,4, ),0)</f>
        <v>3776.35</v>
      </c>
      <c r="S99" s="10">
        <f>IFERROR(VLOOKUP($A99,[1]август!$B:$F,5, ),0)</f>
        <v>0</v>
      </c>
      <c r="T99" s="10">
        <f>IFERROR(VLOOKUP($A99,[1]сентябрь!$B:$F,4, ),0)</f>
        <v>3776.35</v>
      </c>
      <c r="U99" s="10">
        <f>IFERROR(VLOOKUP($A99,[1]сентябрь!$B:$F,5, ),0)</f>
        <v>7200</v>
      </c>
      <c r="V99" s="10">
        <f>IFERROR(VLOOKUP($A99,[1]октябрь!$B:$F,4, ),0)</f>
        <v>2693.59</v>
      </c>
      <c r="W99" s="10">
        <f>IFERROR(VLOOKUP($A99,[1]октябрь!$B:$F,5, ),0)</f>
        <v>0</v>
      </c>
      <c r="X99" s="10">
        <f>IFERROR(VLOOKUP($A99,[1]ноябрь!$B:$F,4, ),0)</f>
        <v>2693.59</v>
      </c>
      <c r="Y99" s="10">
        <f>IFERROR(VLOOKUP($A99,[1]ноябрь!$B:$F,5, ),0)</f>
        <v>0</v>
      </c>
      <c r="Z99" s="10">
        <f>IFERROR(VLOOKUP($A99,[1]декабрь!$B:$F,4, ),0)</f>
        <v>2693.59</v>
      </c>
      <c r="AA99" s="10">
        <f>IFERROR(VLOOKUP($A99,[1]декабрь!$B:$F,5, ),0)</f>
        <v>6600</v>
      </c>
      <c r="AB99" s="11">
        <f t="shared" si="1"/>
        <v>-3305.0199999999986</v>
      </c>
    </row>
    <row r="100" spans="1:28" x14ac:dyDescent="0.25">
      <c r="A100" s="9" t="s">
        <v>116</v>
      </c>
      <c r="B100" s="10">
        <f>IFERROR(VLOOKUP($A100,[1]январь!$B:$F,2, ),0)</f>
        <v>0</v>
      </c>
      <c r="C100" s="10">
        <f>IFERROR(VLOOKUP($A100,[1]январь!$B:$F,3, ),0)</f>
        <v>708.5</v>
      </c>
      <c r="D100" s="10">
        <f>IFERROR(VLOOKUP($A100,[1]январь!$B:$F,4, ),0)</f>
        <v>2774.5</v>
      </c>
      <c r="E100" s="10">
        <f>IFERROR(VLOOKUP($A100,[1]январь!$B:$F,5, ),0)</f>
        <v>7000</v>
      </c>
      <c r="F100" s="10">
        <f>IFERROR(VLOOKUP($A100,[1]февраль!$B:$F,4, ),0)</f>
        <v>2774.5</v>
      </c>
      <c r="G100" s="10">
        <f>IFERROR(VLOOKUP($A100,[1]февраль!$B:$F,5, ),0)</f>
        <v>0</v>
      </c>
      <c r="H100" s="10">
        <f>IFERROR(VLOOKUP($A100,[1]март!$B:$F,4, ),0)</f>
        <v>2774.5</v>
      </c>
      <c r="I100" s="10">
        <f>IFERROR(VLOOKUP($A100,[1]март!$B:$F,5, ),0)</f>
        <v>0</v>
      </c>
      <c r="J100" s="10">
        <f>IFERROR(VLOOKUP($A100,[1]апрель!$B:$F,4, ),0)</f>
        <v>2774.5</v>
      </c>
      <c r="K100" s="10">
        <f>IFERROR(VLOOKUP($A100,[1]апрель!$B:$F,5, ),0)</f>
        <v>5000</v>
      </c>
      <c r="L100" s="10">
        <f>IFERROR(VLOOKUP($A100,[1]май!$B:$F,4, ),0)</f>
        <v>3776.35</v>
      </c>
      <c r="M100" s="10">
        <f>IFERROR(VLOOKUP($A100,[1]май!$B:$F,5, ),0)</f>
        <v>0</v>
      </c>
      <c r="N100" s="10">
        <f>IFERROR(VLOOKUP($A100,[1]июнь!$B:$F,4, ),0)</f>
        <v>3776.35</v>
      </c>
      <c r="O100" s="10">
        <f>IFERROR(VLOOKUP($A100,[1]июнь!$B:$F,5, ),0)</f>
        <v>4000</v>
      </c>
      <c r="P100" s="10">
        <f>IFERROR(VLOOKUP($A100,[1]июль!$B:$F,4, ),0)</f>
        <v>3776.35</v>
      </c>
      <c r="Q100" s="10">
        <f>IFERROR(VLOOKUP($A100,[1]июль!$B:$F,5, ),0)</f>
        <v>4850</v>
      </c>
      <c r="R100" s="10">
        <f>IFERROR(VLOOKUP($A100,[1]август!$B:$F,4, ),0)</f>
        <v>3776.35</v>
      </c>
      <c r="S100" s="10">
        <f>IFERROR(VLOOKUP($A100,[1]август!$B:$F,5, ),0)</f>
        <v>5000</v>
      </c>
      <c r="T100" s="10">
        <f>IFERROR(VLOOKUP($A100,[1]сентябрь!$B:$F,4, ),0)</f>
        <v>3776.35</v>
      </c>
      <c r="U100" s="10">
        <f>IFERROR(VLOOKUP($A100,[1]сентябрь!$B:$F,5, ),0)</f>
        <v>0</v>
      </c>
      <c r="V100" s="10">
        <f>IFERROR(VLOOKUP($A100,[1]октябрь!$B:$F,4, ),0)</f>
        <v>2693.59</v>
      </c>
      <c r="W100" s="10">
        <f>IFERROR(VLOOKUP($A100,[1]октябрь!$B:$F,5, ),0)</f>
        <v>0</v>
      </c>
      <c r="X100" s="10">
        <f>IFERROR(VLOOKUP($A100,[1]ноябрь!$B:$F,4, ),0)</f>
        <v>2693.59</v>
      </c>
      <c r="Y100" s="10">
        <f>IFERROR(VLOOKUP($A100,[1]ноябрь!$B:$F,5, ),0)</f>
        <v>8500</v>
      </c>
      <c r="Z100" s="10">
        <f>IFERROR(VLOOKUP($A100,[1]декабрь!$B:$F,4, ),0)</f>
        <v>2693.59</v>
      </c>
      <c r="AA100" s="10">
        <f>IFERROR(VLOOKUP($A100,[1]декабрь!$B:$F,5, ),0)</f>
        <v>0</v>
      </c>
      <c r="AB100" s="11">
        <f t="shared" si="1"/>
        <v>-3002.0199999999986</v>
      </c>
    </row>
    <row r="101" spans="1:28" x14ac:dyDescent="0.25">
      <c r="A101" s="9" t="s">
        <v>117</v>
      </c>
      <c r="B101" s="10">
        <f>IFERROR(VLOOKUP($A101,[1]январь!$B:$F,2, ),0)</f>
        <v>13817.5</v>
      </c>
      <c r="C101" s="10">
        <f>IFERROR(VLOOKUP($A101,[1]январь!$B:$F,3, ),0)</f>
        <v>0</v>
      </c>
      <c r="D101" s="10">
        <f>IFERROR(VLOOKUP($A101,[1]январь!$B:$F,4, ),0)</f>
        <v>2774.5</v>
      </c>
      <c r="E101" s="10">
        <f>IFERROR(VLOOKUP($A101,[1]январь!$B:$F,5, ),0)</f>
        <v>0</v>
      </c>
      <c r="F101" s="10">
        <f>IFERROR(VLOOKUP($A101,[1]февраль!$B:$F,4, ),0)</f>
        <v>2774.5</v>
      </c>
      <c r="G101" s="10">
        <f>IFERROR(VLOOKUP($A101,[1]февраль!$B:$F,5, ),0)</f>
        <v>0</v>
      </c>
      <c r="H101" s="10">
        <f>IFERROR(VLOOKUP($A101,[1]март!$B:$F,4, ),0)</f>
        <v>2774.5</v>
      </c>
      <c r="I101" s="10">
        <f>IFERROR(VLOOKUP($A101,[1]март!$B:$F,5, ),0)</f>
        <v>22141</v>
      </c>
      <c r="J101" s="10">
        <f>IFERROR(VLOOKUP($A101,[1]апрель!$B:$F,4, ),0)</f>
        <v>2774.5</v>
      </c>
      <c r="K101" s="10">
        <f>IFERROR(VLOOKUP($A101,[1]апрель!$B:$F,5, ),0)</f>
        <v>0</v>
      </c>
      <c r="L101" s="10">
        <f>IFERROR(VLOOKUP($A101,[1]май!$B:$F,4, ),0)</f>
        <v>3776.35</v>
      </c>
      <c r="M101" s="10">
        <f>IFERROR(VLOOKUP($A101,[1]май!$B:$F,5, ),0)</f>
        <v>0</v>
      </c>
      <c r="N101" s="10">
        <f>IFERROR(VLOOKUP($A101,[1]июнь!$B:$F,4, ),0)</f>
        <v>3776.35</v>
      </c>
      <c r="O101" s="10">
        <f>IFERROR(VLOOKUP($A101,[1]июнь!$B:$F,5, ),0)</f>
        <v>0</v>
      </c>
      <c r="P101" s="10">
        <f>IFERROR(VLOOKUP($A101,[1]июль!$B:$F,4, ),0)</f>
        <v>3776.35</v>
      </c>
      <c r="Q101" s="10">
        <f>IFERROR(VLOOKUP($A101,[1]июль!$B:$F,5, ),0)</f>
        <v>0</v>
      </c>
      <c r="R101" s="10">
        <f>IFERROR(VLOOKUP($A101,[1]август!$B:$F,4, ),0)</f>
        <v>3776.35</v>
      </c>
      <c r="S101" s="10">
        <f>IFERROR(VLOOKUP($A101,[1]август!$B:$F,5, ),0)</f>
        <v>0</v>
      </c>
      <c r="T101" s="10">
        <f>IFERROR(VLOOKUP($A101,[1]сентябрь!$B:$F,4, ),0)</f>
        <v>3776.35</v>
      </c>
      <c r="U101" s="10">
        <f>IFERROR(VLOOKUP($A101,[1]сентябрь!$B:$F,5, ),0)</f>
        <v>0</v>
      </c>
      <c r="V101" s="10">
        <f>IFERROR(VLOOKUP($A101,[1]октябрь!$B:$F,4, ),0)</f>
        <v>2693.59</v>
      </c>
      <c r="W101" s="10">
        <f>IFERROR(VLOOKUP($A101,[1]октябрь!$B:$F,5, ),0)</f>
        <v>24349.84</v>
      </c>
      <c r="X101" s="10">
        <f>IFERROR(VLOOKUP($A101,[1]ноябрь!$B:$F,4, ),0)</f>
        <v>2693.59</v>
      </c>
      <c r="Y101" s="10">
        <f>IFERROR(VLOOKUP($A101,[1]ноябрь!$B:$F,5, ),0)</f>
        <v>0</v>
      </c>
      <c r="Z101" s="10">
        <f>IFERROR(VLOOKUP($A101,[1]декабрь!$B:$F,4, ),0)</f>
        <v>2693.59</v>
      </c>
      <c r="AA101" s="10">
        <f>IFERROR(VLOOKUP($A101,[1]декабрь!$B:$F,5, ),0)</f>
        <v>0</v>
      </c>
      <c r="AB101" s="11">
        <f t="shared" si="1"/>
        <v>-5387.1799999999985</v>
      </c>
    </row>
    <row r="102" spans="1:28" x14ac:dyDescent="0.25">
      <c r="A102" s="9" t="s">
        <v>118</v>
      </c>
      <c r="B102" s="10">
        <f>IFERROR(VLOOKUP($A102,[1]январь!$B:$F,2, ),0)</f>
        <v>29399.5</v>
      </c>
      <c r="C102" s="10">
        <f>IFERROR(VLOOKUP($A102,[1]январь!$B:$F,3, ),0)</f>
        <v>0</v>
      </c>
      <c r="D102" s="10">
        <f>IFERROR(VLOOKUP($A102,[1]январь!$B:$F,4, ),0)</f>
        <v>2774.5</v>
      </c>
      <c r="E102" s="10">
        <f>IFERROR(VLOOKUP($A102,[1]январь!$B:$F,5, ),0)</f>
        <v>0</v>
      </c>
      <c r="F102" s="10">
        <f>IFERROR(VLOOKUP($A102,[1]февраль!$B:$F,4, ),0)</f>
        <v>2774.5</v>
      </c>
      <c r="G102" s="10">
        <f>IFERROR(VLOOKUP($A102,[1]февраль!$B:$F,5, ),0)</f>
        <v>0</v>
      </c>
      <c r="H102" s="10">
        <f>IFERROR(VLOOKUP($A102,[1]март!$B:$F,4, ),0)</f>
        <v>2774.5</v>
      </c>
      <c r="I102" s="10">
        <f>IFERROR(VLOOKUP($A102,[1]март!$B:$F,5, ),0)</f>
        <v>0</v>
      </c>
      <c r="J102" s="10">
        <f>IFERROR(VLOOKUP($A102,[1]апрель!$B:$F,4, ),0)</f>
        <v>2774.5</v>
      </c>
      <c r="K102" s="10">
        <f>IFERROR(VLOOKUP($A102,[1]апрель!$B:$F,5, ),0)</f>
        <v>0</v>
      </c>
      <c r="L102" s="10">
        <f>IFERROR(VLOOKUP($A102,[1]май!$B:$F,4, ),0)</f>
        <v>3776.35</v>
      </c>
      <c r="M102" s="10">
        <f>IFERROR(VLOOKUP($A102,[1]май!$B:$F,5, ),0)</f>
        <v>0</v>
      </c>
      <c r="N102" s="10">
        <f>IFERROR(VLOOKUP($A102,[1]июнь!$B:$F,4, ),0)</f>
        <v>3776.35</v>
      </c>
      <c r="O102" s="10">
        <f>IFERROR(VLOOKUP($A102,[1]июнь!$B:$F,5, ),0)</f>
        <v>0</v>
      </c>
      <c r="P102" s="10">
        <f>IFERROR(VLOOKUP($A102,[1]июль!$B:$F,4, ),0)</f>
        <v>3776.35</v>
      </c>
      <c r="Q102" s="10">
        <f>IFERROR(VLOOKUP($A102,[1]июль!$B:$F,5, ),0)</f>
        <v>0</v>
      </c>
      <c r="R102" s="10">
        <f>IFERROR(VLOOKUP($A102,[1]август!$B:$F,4, ),0)</f>
        <v>3776.35</v>
      </c>
      <c r="S102" s="10">
        <f>IFERROR(VLOOKUP($A102,[1]август!$B:$F,5, ),0)</f>
        <v>0</v>
      </c>
      <c r="T102" s="10">
        <f>IFERROR(VLOOKUP($A102,[1]сентябрь!$B:$F,4, ),0)</f>
        <v>3776.35</v>
      </c>
      <c r="U102" s="10">
        <f>IFERROR(VLOOKUP($A102,[1]сентябрь!$B:$F,5, ),0)</f>
        <v>0</v>
      </c>
      <c r="V102" s="10">
        <f>IFERROR(VLOOKUP($A102,[1]октябрь!$B:$F,4, ),0)</f>
        <v>2693.59</v>
      </c>
      <c r="W102" s="10">
        <f>IFERROR(VLOOKUP($A102,[1]октябрь!$B:$F,5, ),0)</f>
        <v>0</v>
      </c>
      <c r="X102" s="10">
        <f>IFERROR(VLOOKUP($A102,[1]ноябрь!$B:$F,4, ),0)</f>
        <v>2693.59</v>
      </c>
      <c r="Y102" s="10">
        <f>IFERROR(VLOOKUP($A102,[1]ноябрь!$B:$F,5, ),0)</f>
        <v>0</v>
      </c>
      <c r="Z102" s="10">
        <f>IFERROR(VLOOKUP($A102,[1]декабрь!$B:$F,4, ),0)</f>
        <v>2693.59</v>
      </c>
      <c r="AA102" s="10">
        <f>IFERROR(VLOOKUP($A102,[1]декабрь!$B:$F,5, ),0)</f>
        <v>0</v>
      </c>
      <c r="AB102" s="11">
        <f t="shared" si="1"/>
        <v>-67460.01999999999</v>
      </c>
    </row>
    <row r="103" spans="1:28" x14ac:dyDescent="0.25">
      <c r="A103" s="9" t="s">
        <v>119</v>
      </c>
      <c r="B103" s="10">
        <f>IFERROR(VLOOKUP($A103,[1]январь!$B:$F,2, ),0)</f>
        <v>0</v>
      </c>
      <c r="C103" s="10">
        <f>IFERROR(VLOOKUP($A103,[1]январь!$B:$F,3, ),0)</f>
        <v>0</v>
      </c>
      <c r="D103" s="10">
        <f>IFERROR(VLOOKUP($A103,[1]январь!$B:$F,4, ),0)</f>
        <v>2779.75</v>
      </c>
      <c r="E103" s="10">
        <f>IFERROR(VLOOKUP($A103,[1]январь!$B:$F,5, ),0)</f>
        <v>2779.75</v>
      </c>
      <c r="F103" s="10">
        <f>IFERROR(VLOOKUP($A103,[1]февраль!$B:$F,4, ),0)</f>
        <v>2779.75</v>
      </c>
      <c r="G103" s="10">
        <f>IFERROR(VLOOKUP($A103,[1]февраль!$B:$F,5, ),0)</f>
        <v>2779.75</v>
      </c>
      <c r="H103" s="10">
        <f>IFERROR(VLOOKUP($A103,[1]март!$B:$F,4, ),0)</f>
        <v>2779.75</v>
      </c>
      <c r="I103" s="10">
        <f>IFERROR(VLOOKUP($A103,[1]март!$B:$F,5, ),0)</f>
        <v>2779.75</v>
      </c>
      <c r="J103" s="10">
        <f>IFERROR(VLOOKUP($A103,[1]апрель!$B:$F,4, ),0)</f>
        <v>2779.75</v>
      </c>
      <c r="K103" s="10">
        <f>IFERROR(VLOOKUP($A103,[1]апрель!$B:$F,5, ),0)</f>
        <v>2779.75</v>
      </c>
      <c r="L103" s="10">
        <f>IFERROR(VLOOKUP($A103,[1]май!$B:$F,4, ),0)</f>
        <v>3783.58</v>
      </c>
      <c r="M103" s="10">
        <f>IFERROR(VLOOKUP($A103,[1]май!$B:$F,5, ),0)</f>
        <v>3623.58</v>
      </c>
      <c r="N103" s="10">
        <f>IFERROR(VLOOKUP($A103,[1]июнь!$B:$F,4, ),0)</f>
        <v>3783.58</v>
      </c>
      <c r="O103" s="10">
        <f>IFERROR(VLOOKUP($A103,[1]июнь!$B:$F,5, ),0)</f>
        <v>0</v>
      </c>
      <c r="P103" s="10">
        <f>IFERROR(VLOOKUP($A103,[1]июль!$B:$F,4, ),0)</f>
        <v>3783.58</v>
      </c>
      <c r="Q103" s="10">
        <f>IFERROR(VLOOKUP($A103,[1]июль!$B:$F,5, ),0)</f>
        <v>7727.16</v>
      </c>
      <c r="R103" s="10">
        <f>IFERROR(VLOOKUP($A103,[1]август!$B:$F,4, ),0)</f>
        <v>3783.58</v>
      </c>
      <c r="S103" s="10">
        <f>IFERROR(VLOOKUP($A103,[1]август!$B:$F,5, ),0)</f>
        <v>3783.58</v>
      </c>
      <c r="T103" s="10">
        <f>IFERROR(VLOOKUP($A103,[1]сентябрь!$B:$F,4, ),0)</f>
        <v>3783.58</v>
      </c>
      <c r="U103" s="10">
        <f>IFERROR(VLOOKUP($A103,[1]сентябрь!$B:$F,5, ),0)</f>
        <v>3783.58</v>
      </c>
      <c r="V103" s="10">
        <f>IFERROR(VLOOKUP($A103,[1]октябрь!$B:$F,4, ),0)</f>
        <v>2693.59</v>
      </c>
      <c r="W103" s="10">
        <f>IFERROR(VLOOKUP($A103,[1]октябрь!$B:$F,5, ),0)</f>
        <v>2693.59</v>
      </c>
      <c r="X103" s="10">
        <f>IFERROR(VLOOKUP($A103,[1]ноябрь!$B:$F,4, ),0)</f>
        <v>2693.59</v>
      </c>
      <c r="Y103" s="10">
        <f>IFERROR(VLOOKUP($A103,[1]ноябрь!$B:$F,5, ),0)</f>
        <v>2656.33</v>
      </c>
      <c r="Z103" s="10">
        <f>IFERROR(VLOOKUP($A103,[1]декабрь!$B:$F,4, ),0)</f>
        <v>2693.59</v>
      </c>
      <c r="AA103" s="10">
        <f>IFERROR(VLOOKUP($A103,[1]декабрь!$B:$F,5, ),0)</f>
        <v>2694.78</v>
      </c>
      <c r="AB103" s="11">
        <f t="shared" si="1"/>
        <v>-36.070000000010623</v>
      </c>
    </row>
    <row r="104" spans="1:28" x14ac:dyDescent="0.25">
      <c r="A104" s="9" t="s">
        <v>120</v>
      </c>
      <c r="B104" s="10">
        <f>IFERROR(VLOOKUP($A104,[1]январь!$B:$F,2, ),0)</f>
        <v>0</v>
      </c>
      <c r="C104" s="10">
        <f>IFERROR(VLOOKUP($A104,[1]январь!$B:$F,3, ),0)</f>
        <v>272.95</v>
      </c>
      <c r="D104" s="10">
        <f>IFERROR(VLOOKUP($A104,[1]январь!$B:$F,4, ),0)</f>
        <v>3395.05</v>
      </c>
      <c r="E104" s="10">
        <f>IFERROR(VLOOKUP($A104,[1]январь!$B:$F,5, ),0)</f>
        <v>0</v>
      </c>
      <c r="F104" s="10">
        <f>IFERROR(VLOOKUP($A104,[1]февраль!$B:$F,4, ),0)</f>
        <v>3395.05</v>
      </c>
      <c r="G104" s="10">
        <f>IFERROR(VLOOKUP($A104,[1]февраль!$B:$F,5, ),0)</f>
        <v>5790</v>
      </c>
      <c r="H104" s="10">
        <f>IFERROR(VLOOKUP($A104,[1]март!$B:$F,4, ),0)</f>
        <v>3395.05</v>
      </c>
      <c r="I104" s="10">
        <f>IFERROR(VLOOKUP($A104,[1]март!$B:$F,5, ),0)</f>
        <v>4950</v>
      </c>
      <c r="J104" s="10">
        <f>IFERROR(VLOOKUP($A104,[1]апрель!$B:$F,4, ),0)</f>
        <v>3395.05</v>
      </c>
      <c r="K104" s="10">
        <f>IFERROR(VLOOKUP($A104,[1]апрель!$B:$F,5, ),0)</f>
        <v>0</v>
      </c>
      <c r="L104" s="10">
        <f>IFERROR(VLOOKUP($A104,[1]май!$B:$F,4, ),0)</f>
        <v>4634.63</v>
      </c>
      <c r="M104" s="10">
        <f>IFERROR(VLOOKUP($A104,[1]май!$B:$F,5, ),0)</f>
        <v>7000</v>
      </c>
      <c r="N104" s="10">
        <f>IFERROR(VLOOKUP($A104,[1]июнь!$B:$F,4, ),0)</f>
        <v>4634.63</v>
      </c>
      <c r="O104" s="10">
        <f>IFERROR(VLOOKUP($A104,[1]июнь!$B:$F,5, ),0)</f>
        <v>0</v>
      </c>
      <c r="P104" s="10">
        <f>IFERROR(VLOOKUP($A104,[1]июль!$B:$F,4, ),0)</f>
        <v>4634.63</v>
      </c>
      <c r="Q104" s="10">
        <f>IFERROR(VLOOKUP($A104,[1]июль!$B:$F,5, ),0)</f>
        <v>5000</v>
      </c>
      <c r="R104" s="10">
        <f>IFERROR(VLOOKUP($A104,[1]август!$B:$F,4, ),0)</f>
        <v>4634.63</v>
      </c>
      <c r="S104" s="10">
        <f>IFERROR(VLOOKUP($A104,[1]август!$B:$F,5, ),0)</f>
        <v>9900</v>
      </c>
      <c r="T104" s="10">
        <f>IFERROR(VLOOKUP($A104,[1]сентябрь!$B:$F,4, ),0)</f>
        <v>4634.63</v>
      </c>
      <c r="U104" s="10">
        <f>IFERROR(VLOOKUP($A104,[1]сентябрь!$B:$F,5, ),0)</f>
        <v>3960</v>
      </c>
      <c r="V104" s="10">
        <f>IFERROR(VLOOKUP($A104,[1]октябрь!$B:$F,4, ),0)</f>
        <v>2693.59</v>
      </c>
      <c r="W104" s="10">
        <f>IFERROR(VLOOKUP($A104,[1]октябрь!$B:$F,5, ),0)</f>
        <v>0</v>
      </c>
      <c r="X104" s="10">
        <f>IFERROR(VLOOKUP($A104,[1]ноябрь!$B:$F,4, ),0)</f>
        <v>2693.59</v>
      </c>
      <c r="Y104" s="10">
        <f>IFERROR(VLOOKUP($A104,[1]ноябрь!$B:$F,5, ),0)</f>
        <v>7920</v>
      </c>
      <c r="Z104" s="10">
        <f>IFERROR(VLOOKUP($A104,[1]декабрь!$B:$F,4, ),0)</f>
        <v>2693.59</v>
      </c>
      <c r="AA104" s="10">
        <f>IFERROR(VLOOKUP($A104,[1]декабрь!$B:$F,5, ),0)</f>
        <v>5940</v>
      </c>
      <c r="AB104" s="11">
        <f t="shared" si="1"/>
        <v>5898.8300000000118</v>
      </c>
    </row>
    <row r="105" spans="1:28" x14ac:dyDescent="0.25">
      <c r="A105" s="9" t="s">
        <v>121</v>
      </c>
      <c r="B105" s="10">
        <f>IFERROR(VLOOKUP($A105,[1]январь!$B:$F,2, ),0)</f>
        <v>0</v>
      </c>
      <c r="C105" s="10">
        <f>IFERROR(VLOOKUP($A105,[1]январь!$B:$F,3, ),0)</f>
        <v>10556.7</v>
      </c>
      <c r="D105" s="10">
        <f>IFERROR(VLOOKUP($A105,[1]январь!$B:$F,4, ),0)</f>
        <v>3077.8</v>
      </c>
      <c r="E105" s="10">
        <f>IFERROR(VLOOKUP($A105,[1]январь!$B:$F,5, ),0)</f>
        <v>0</v>
      </c>
      <c r="F105" s="10">
        <f>IFERROR(VLOOKUP($A105,[1]февраль!$B:$F,4, ),0)</f>
        <v>3077.8</v>
      </c>
      <c r="G105" s="10">
        <f>IFERROR(VLOOKUP($A105,[1]февраль!$B:$F,5, ),0)</f>
        <v>0</v>
      </c>
      <c r="H105" s="10">
        <f>IFERROR(VLOOKUP($A105,[1]март!$B:$F,4, ),0)</f>
        <v>3077.8</v>
      </c>
      <c r="I105" s="10">
        <f>IFERROR(VLOOKUP($A105,[1]март!$B:$F,5, ),0)</f>
        <v>8760</v>
      </c>
      <c r="J105" s="10">
        <f>IFERROR(VLOOKUP($A105,[1]апрель!$B:$F,4, ),0)</f>
        <v>3077.8</v>
      </c>
      <c r="K105" s="10">
        <f>IFERROR(VLOOKUP($A105,[1]апрель!$B:$F,5, ),0)</f>
        <v>0</v>
      </c>
      <c r="L105" s="10">
        <f>IFERROR(VLOOKUP($A105,[1]май!$B:$F,4, ),0)</f>
        <v>4195.8500000000004</v>
      </c>
      <c r="M105" s="10">
        <f>IFERROR(VLOOKUP($A105,[1]май!$B:$F,5, ),0)</f>
        <v>0</v>
      </c>
      <c r="N105" s="10">
        <f>IFERROR(VLOOKUP($A105,[1]июнь!$B:$F,4, ),0)</f>
        <v>4195.8500000000004</v>
      </c>
      <c r="O105" s="10">
        <f>IFERROR(VLOOKUP($A105,[1]июнь!$B:$F,5, ),0)</f>
        <v>12110</v>
      </c>
      <c r="P105" s="10">
        <f>IFERROR(VLOOKUP($A105,[1]июль!$B:$F,4, ),0)</f>
        <v>4195.8500000000004</v>
      </c>
      <c r="Q105" s="10">
        <f>IFERROR(VLOOKUP($A105,[1]июль!$B:$F,5, ),0)</f>
        <v>0</v>
      </c>
      <c r="R105" s="10">
        <f>IFERROR(VLOOKUP($A105,[1]август!$B:$F,4, ),0)</f>
        <v>4195.8500000000004</v>
      </c>
      <c r="S105" s="10">
        <f>IFERROR(VLOOKUP($A105,[1]август!$B:$F,5, ),0)</f>
        <v>0</v>
      </c>
      <c r="T105" s="10">
        <f>IFERROR(VLOOKUP($A105,[1]сентябрь!$B:$F,4, ),0)</f>
        <v>4195.8500000000004</v>
      </c>
      <c r="U105" s="10">
        <f>IFERROR(VLOOKUP($A105,[1]сентябрь!$B:$F,5, ),0)</f>
        <v>12110</v>
      </c>
      <c r="V105" s="10">
        <f>IFERROR(VLOOKUP($A105,[1]октябрь!$B:$F,4, ),0)</f>
        <v>2693.59</v>
      </c>
      <c r="W105" s="10">
        <f>IFERROR(VLOOKUP($A105,[1]октябрь!$B:$F,5, ),0)</f>
        <v>0</v>
      </c>
      <c r="X105" s="10">
        <f>IFERROR(VLOOKUP($A105,[1]ноябрь!$B:$F,4, ),0)</f>
        <v>2693.59</v>
      </c>
      <c r="Y105" s="10">
        <f>IFERROR(VLOOKUP($A105,[1]ноябрь!$B:$F,5, ),0)</f>
        <v>0</v>
      </c>
      <c r="Z105" s="10">
        <f>IFERROR(VLOOKUP($A105,[1]декабрь!$B:$F,4, ),0)</f>
        <v>2693.59</v>
      </c>
      <c r="AA105" s="10">
        <f>IFERROR(VLOOKUP($A105,[1]декабрь!$B:$F,5, ),0)</f>
        <v>7969</v>
      </c>
      <c r="AB105" s="11">
        <f t="shared" si="1"/>
        <v>10134.480000000018</v>
      </c>
    </row>
    <row r="106" spans="1:28" x14ac:dyDescent="0.25">
      <c r="A106" s="9" t="s">
        <v>122</v>
      </c>
      <c r="B106" s="10">
        <f>IFERROR(VLOOKUP($A106,[1]январь!$B:$F,2, ),0)</f>
        <v>0</v>
      </c>
      <c r="C106" s="10">
        <f>IFERROR(VLOOKUP($A106,[1]январь!$B:$F,3, ),0)</f>
        <v>17706.3</v>
      </c>
      <c r="D106" s="10">
        <f>IFERROR(VLOOKUP($A106,[1]январь!$B:$F,4, ),0)</f>
        <v>3103.95</v>
      </c>
      <c r="E106" s="10">
        <f>IFERROR(VLOOKUP($A106,[1]январь!$B:$F,5, ),0)</f>
        <v>0</v>
      </c>
      <c r="F106" s="10">
        <f>IFERROR(VLOOKUP($A106,[1]февраль!$B:$F,4, ),0)</f>
        <v>3103.95</v>
      </c>
      <c r="G106" s="10">
        <f>IFERROR(VLOOKUP($A106,[1]февраль!$B:$F,5, ),0)</f>
        <v>0</v>
      </c>
      <c r="H106" s="10">
        <f>IFERROR(VLOOKUP($A106,[1]март!$B:$F,4, ),0)</f>
        <v>3103.95</v>
      </c>
      <c r="I106" s="10">
        <f>IFERROR(VLOOKUP($A106,[1]март!$B:$F,5, ),0)</f>
        <v>0</v>
      </c>
      <c r="J106" s="10">
        <f>IFERROR(VLOOKUP($A106,[1]апрель!$B:$F,4, ),0)</f>
        <v>3103.95</v>
      </c>
      <c r="K106" s="10">
        <f>IFERROR(VLOOKUP($A106,[1]апрель!$B:$F,5, ),0)</f>
        <v>0</v>
      </c>
      <c r="L106" s="10">
        <f>IFERROR(VLOOKUP($A106,[1]май!$B:$F,4, ),0)</f>
        <v>4232.01</v>
      </c>
      <c r="M106" s="10">
        <f>IFERROR(VLOOKUP($A106,[1]май!$B:$F,5, ),0)</f>
        <v>0</v>
      </c>
      <c r="N106" s="10">
        <f>IFERROR(VLOOKUP($A106,[1]июнь!$B:$F,4, ),0)</f>
        <v>4232.01</v>
      </c>
      <c r="O106" s="10">
        <f>IFERROR(VLOOKUP($A106,[1]июнь!$B:$F,5, ),0)</f>
        <v>12000</v>
      </c>
      <c r="P106" s="10">
        <f>IFERROR(VLOOKUP($A106,[1]июль!$B:$F,4, ),0)</f>
        <v>4232.01</v>
      </c>
      <c r="Q106" s="10">
        <f>IFERROR(VLOOKUP($A106,[1]июль!$B:$F,5, ),0)</f>
        <v>0</v>
      </c>
      <c r="R106" s="10">
        <f>IFERROR(VLOOKUP($A106,[1]август!$B:$F,4, ),0)</f>
        <v>4232.01</v>
      </c>
      <c r="S106" s="10">
        <f>IFERROR(VLOOKUP($A106,[1]август!$B:$F,5, ),0)</f>
        <v>17000</v>
      </c>
      <c r="T106" s="10">
        <f>IFERROR(VLOOKUP($A106,[1]сентябрь!$B:$F,4, ),0)</f>
        <v>4232.01</v>
      </c>
      <c r="U106" s="10">
        <f>IFERROR(VLOOKUP($A106,[1]сентябрь!$B:$F,5, ),0)</f>
        <v>0</v>
      </c>
      <c r="V106" s="10">
        <f>IFERROR(VLOOKUP($A106,[1]октябрь!$B:$F,4, ),0)</f>
        <v>2693.59</v>
      </c>
      <c r="W106" s="10">
        <f>IFERROR(VLOOKUP($A106,[1]октябрь!$B:$F,5, ),0)</f>
        <v>0</v>
      </c>
      <c r="X106" s="10">
        <f>IFERROR(VLOOKUP($A106,[1]ноябрь!$B:$F,4, ),0)</f>
        <v>2693.59</v>
      </c>
      <c r="Y106" s="10">
        <f>IFERROR(VLOOKUP($A106,[1]ноябрь!$B:$F,5, ),0)</f>
        <v>0</v>
      </c>
      <c r="Z106" s="10">
        <f>IFERROR(VLOOKUP($A106,[1]декабрь!$B:$F,4, ),0)</f>
        <v>2693.59</v>
      </c>
      <c r="AA106" s="10">
        <f>IFERROR(VLOOKUP($A106,[1]декабрь!$B:$F,5, ),0)</f>
        <v>0</v>
      </c>
      <c r="AB106" s="11">
        <f t="shared" si="1"/>
        <v>5049.6800000000021</v>
      </c>
    </row>
    <row r="107" spans="1:28" x14ac:dyDescent="0.25">
      <c r="A107" s="9" t="s">
        <v>123</v>
      </c>
      <c r="B107" s="10">
        <f>IFERROR(VLOOKUP($A107,[1]январь!$B:$F,2, ),0)</f>
        <v>6656.9</v>
      </c>
      <c r="C107" s="10">
        <f>IFERROR(VLOOKUP($A107,[1]январь!$B:$F,3, ),0)</f>
        <v>0</v>
      </c>
      <c r="D107" s="10">
        <f>IFERROR(VLOOKUP($A107,[1]январь!$B:$F,4, ),0)</f>
        <v>3168.45</v>
      </c>
      <c r="E107" s="10">
        <f>IFERROR(VLOOKUP($A107,[1]январь!$B:$F,5, ),0)</f>
        <v>0</v>
      </c>
      <c r="F107" s="10">
        <f>IFERROR(VLOOKUP($A107,[1]февраль!$B:$F,4, ),0)</f>
        <v>3168.45</v>
      </c>
      <c r="G107" s="10">
        <f>IFERROR(VLOOKUP($A107,[1]февраль!$B:$F,5, ),0)</f>
        <v>0</v>
      </c>
      <c r="H107" s="10">
        <f>IFERROR(VLOOKUP($A107,[1]март!$B:$F,4, ),0)</f>
        <v>3168.45</v>
      </c>
      <c r="I107" s="10">
        <f>IFERROR(VLOOKUP($A107,[1]март!$B:$F,5, ),0)</f>
        <v>0</v>
      </c>
      <c r="J107" s="10">
        <f>IFERROR(VLOOKUP($A107,[1]апрель!$B:$F,4, ),0)</f>
        <v>3168.45</v>
      </c>
      <c r="K107" s="10">
        <f>IFERROR(VLOOKUP($A107,[1]апрель!$B:$F,5, ),0)</f>
        <v>0</v>
      </c>
      <c r="L107" s="10">
        <f>IFERROR(VLOOKUP($A107,[1]май!$B:$F,4, ),0)</f>
        <v>4321.21</v>
      </c>
      <c r="M107" s="10">
        <f>IFERROR(VLOOKUP($A107,[1]май!$B:$F,5, ),0)</f>
        <v>0</v>
      </c>
      <c r="N107" s="10">
        <f>IFERROR(VLOOKUP($A107,[1]июнь!$B:$F,4, ),0)</f>
        <v>4321.21</v>
      </c>
      <c r="O107" s="10">
        <f>IFERROR(VLOOKUP($A107,[1]июнь!$B:$F,5, ),0)</f>
        <v>0</v>
      </c>
      <c r="P107" s="10">
        <f>IFERROR(VLOOKUP($A107,[1]июль!$B:$F,4, ),0)</f>
        <v>4321.21</v>
      </c>
      <c r="Q107" s="10">
        <f>IFERROR(VLOOKUP($A107,[1]июль!$B:$F,5, ),0)</f>
        <v>0</v>
      </c>
      <c r="R107" s="10">
        <f>IFERROR(VLOOKUP($A107,[1]август!$B:$F,4, ),0)</f>
        <v>4321.21</v>
      </c>
      <c r="S107" s="10">
        <f>IFERROR(VLOOKUP($A107,[1]август!$B:$F,5, ),0)</f>
        <v>32294.33</v>
      </c>
      <c r="T107" s="10">
        <f>IFERROR(VLOOKUP($A107,[1]сентябрь!$B:$F,4, ),0)</f>
        <v>4321.21</v>
      </c>
      <c r="U107" s="10">
        <f>IFERROR(VLOOKUP($A107,[1]сентябрь!$B:$F,5, ),0)</f>
        <v>0</v>
      </c>
      <c r="V107" s="10">
        <f>IFERROR(VLOOKUP($A107,[1]октябрь!$B:$F,4, ),0)</f>
        <v>2693.59</v>
      </c>
      <c r="W107" s="10">
        <f>IFERROR(VLOOKUP($A107,[1]октябрь!$B:$F,5, ),0)</f>
        <v>0</v>
      </c>
      <c r="X107" s="10">
        <f>IFERROR(VLOOKUP($A107,[1]ноябрь!$B:$F,4, ),0)</f>
        <v>2693.59</v>
      </c>
      <c r="Y107" s="10">
        <f>IFERROR(VLOOKUP($A107,[1]ноябрь!$B:$F,5, ),0)</f>
        <v>0</v>
      </c>
      <c r="Z107" s="10">
        <f>IFERROR(VLOOKUP($A107,[1]декабрь!$B:$F,4, ),0)</f>
        <v>2693.59</v>
      </c>
      <c r="AA107" s="10">
        <f>IFERROR(VLOOKUP($A107,[1]декабрь!$B:$F,5, ),0)</f>
        <v>0</v>
      </c>
      <c r="AB107" s="11">
        <f t="shared" si="1"/>
        <v>-16723.189999999999</v>
      </c>
    </row>
    <row r="108" spans="1:28" x14ac:dyDescent="0.25">
      <c r="A108" s="9" t="s">
        <v>124</v>
      </c>
      <c r="B108" s="10">
        <f>IFERROR(VLOOKUP($A108,[1]январь!$B:$F,2, ),0)</f>
        <v>93741.25</v>
      </c>
      <c r="C108" s="10">
        <f>IFERROR(VLOOKUP($A108,[1]январь!$B:$F,3, ),0)</f>
        <v>0</v>
      </c>
      <c r="D108" s="10">
        <f>IFERROR(VLOOKUP($A108,[1]январь!$B:$F,4, ),0)</f>
        <v>3219</v>
      </c>
      <c r="E108" s="10">
        <f>IFERROR(VLOOKUP($A108,[1]январь!$B:$F,5, ),0)</f>
        <v>0</v>
      </c>
      <c r="F108" s="10">
        <f>IFERROR(VLOOKUP($A108,[1]февраль!$B:$F,4, ),0)</f>
        <v>3219</v>
      </c>
      <c r="G108" s="10">
        <f>IFERROR(VLOOKUP($A108,[1]февраль!$B:$F,5, ),0)</f>
        <v>0</v>
      </c>
      <c r="H108" s="10">
        <f>IFERROR(VLOOKUP($A108,[1]март!$B:$F,4, ),0)</f>
        <v>3219</v>
      </c>
      <c r="I108" s="10">
        <f>IFERROR(VLOOKUP($A108,[1]март!$B:$F,5, ),0)</f>
        <v>0</v>
      </c>
      <c r="J108" s="10">
        <f>IFERROR(VLOOKUP($A108,[1]апрель!$B:$F,4, ),0)</f>
        <v>3219</v>
      </c>
      <c r="K108" s="10">
        <f>IFERROR(VLOOKUP($A108,[1]апрель!$B:$F,5, ),0)</f>
        <v>0</v>
      </c>
      <c r="L108" s="10">
        <f>IFERROR(VLOOKUP($A108,[1]май!$B:$F,4, ),0)</f>
        <v>4391.13</v>
      </c>
      <c r="M108" s="10">
        <f>IFERROR(VLOOKUP($A108,[1]май!$B:$F,5, ),0)</f>
        <v>0</v>
      </c>
      <c r="N108" s="10">
        <f>IFERROR(VLOOKUP($A108,[1]июнь!$B:$F,4, ),0)</f>
        <v>4391.13</v>
      </c>
      <c r="O108" s="10">
        <f>IFERROR(VLOOKUP($A108,[1]июнь!$B:$F,5, ),0)</f>
        <v>0</v>
      </c>
      <c r="P108" s="10">
        <f>IFERROR(VLOOKUP($A108,[1]июль!$B:$F,4, ),0)</f>
        <v>4391.13</v>
      </c>
      <c r="Q108" s="10">
        <f>IFERROR(VLOOKUP($A108,[1]июль!$B:$F,5, ),0)</f>
        <v>0</v>
      </c>
      <c r="R108" s="10">
        <f>IFERROR(VLOOKUP($A108,[1]август!$B:$F,4, ),0)</f>
        <v>4391.13</v>
      </c>
      <c r="S108" s="10">
        <f>IFERROR(VLOOKUP($A108,[1]август!$B:$F,5, ),0)</f>
        <v>0</v>
      </c>
      <c r="T108" s="10">
        <f>IFERROR(VLOOKUP($A108,[1]сентябрь!$B:$F,4, ),0)</f>
        <v>4391.13</v>
      </c>
      <c r="U108" s="10">
        <f>IFERROR(VLOOKUP($A108,[1]сентябрь!$B:$F,5, ),0)</f>
        <v>0</v>
      </c>
      <c r="V108" s="10">
        <f>IFERROR(VLOOKUP($A108,[1]октябрь!$B:$F,4, ),0)</f>
        <v>2693.59</v>
      </c>
      <c r="W108" s="10">
        <f>IFERROR(VLOOKUP($A108,[1]октябрь!$B:$F,5, ),0)</f>
        <v>0</v>
      </c>
      <c r="X108" s="10">
        <f>IFERROR(VLOOKUP($A108,[1]ноябрь!$B:$F,4, ),0)</f>
        <v>2693.59</v>
      </c>
      <c r="Y108" s="10">
        <f>IFERROR(VLOOKUP($A108,[1]ноябрь!$B:$F,5, ),0)</f>
        <v>0</v>
      </c>
      <c r="Z108" s="10">
        <f>IFERROR(VLOOKUP($A108,[1]декабрь!$B:$F,4, ),0)</f>
        <v>2693.59</v>
      </c>
      <c r="AA108" s="10">
        <f>IFERROR(VLOOKUP($A108,[1]декабрь!$B:$F,5, ),0)</f>
        <v>0</v>
      </c>
      <c r="AB108" s="11">
        <f t="shared" si="1"/>
        <v>-136653.67000000001</v>
      </c>
    </row>
    <row r="109" spans="1:28" x14ac:dyDescent="0.25">
      <c r="A109" s="9" t="s">
        <v>125</v>
      </c>
      <c r="B109" s="10">
        <f>IFERROR(VLOOKUP($A109,[1]январь!$B:$F,2, ),0)</f>
        <v>640</v>
      </c>
      <c r="C109" s="10">
        <f>IFERROR(VLOOKUP($A109,[1]январь!$B:$F,3, ),0)</f>
        <v>0</v>
      </c>
      <c r="D109" s="10">
        <f>IFERROR(VLOOKUP($A109,[1]январь!$B:$F,4, ),0)</f>
        <v>3219</v>
      </c>
      <c r="E109" s="10">
        <f>IFERROR(VLOOKUP($A109,[1]январь!$B:$F,5, ),0)</f>
        <v>6118</v>
      </c>
      <c r="F109" s="10">
        <f>IFERROR(VLOOKUP($A109,[1]февраль!$B:$F,4, ),0)</f>
        <v>3219</v>
      </c>
      <c r="G109" s="10">
        <f>IFERROR(VLOOKUP($A109,[1]февраль!$B:$F,5, ),0)</f>
        <v>0</v>
      </c>
      <c r="H109" s="10">
        <f>IFERROR(VLOOKUP($A109,[1]март!$B:$F,4, ),0)</f>
        <v>3219</v>
      </c>
      <c r="I109" s="10">
        <f>IFERROR(VLOOKUP($A109,[1]март!$B:$F,5, ),0)</f>
        <v>6118</v>
      </c>
      <c r="J109" s="10">
        <f>IFERROR(VLOOKUP($A109,[1]апрель!$B:$F,4, ),0)</f>
        <v>3219</v>
      </c>
      <c r="K109" s="10">
        <f>IFERROR(VLOOKUP($A109,[1]апрель!$B:$F,5, ),0)</f>
        <v>0</v>
      </c>
      <c r="L109" s="10">
        <f>IFERROR(VLOOKUP($A109,[1]май!$B:$F,4, ),0)</f>
        <v>4391.13</v>
      </c>
      <c r="M109" s="10">
        <f>IFERROR(VLOOKUP($A109,[1]май!$B:$F,5, ),0)</f>
        <v>3059</v>
      </c>
      <c r="N109" s="10">
        <f>IFERROR(VLOOKUP($A109,[1]июнь!$B:$F,4, ),0)</f>
        <v>4391.13</v>
      </c>
      <c r="O109" s="10">
        <f>IFERROR(VLOOKUP($A109,[1]июнь!$B:$F,5, ),0)</f>
        <v>10806.52</v>
      </c>
      <c r="P109" s="10">
        <f>IFERROR(VLOOKUP($A109,[1]июль!$B:$F,4, ),0)</f>
        <v>4391.13</v>
      </c>
      <c r="Q109" s="10">
        <f>IFERROR(VLOOKUP($A109,[1]июль!$B:$F,5, ),0)</f>
        <v>0</v>
      </c>
      <c r="R109" s="10">
        <f>IFERROR(VLOOKUP($A109,[1]август!$B:$F,4, ),0)</f>
        <v>4391.13</v>
      </c>
      <c r="S109" s="10">
        <f>IFERROR(VLOOKUP($A109,[1]август!$B:$F,5, ),0)</f>
        <v>8462.26</v>
      </c>
      <c r="T109" s="10">
        <f>IFERROR(VLOOKUP($A109,[1]сентябрь!$B:$F,4, ),0)</f>
        <v>4391.13</v>
      </c>
      <c r="U109" s="10">
        <f>IFERROR(VLOOKUP($A109,[1]сентябрь!$B:$F,5, ),0)</f>
        <v>0</v>
      </c>
      <c r="V109" s="10">
        <f>IFERROR(VLOOKUP($A109,[1]октябрь!$B:$F,4, ),0)</f>
        <v>2693.59</v>
      </c>
      <c r="W109" s="10">
        <f>IFERROR(VLOOKUP($A109,[1]октябрь!$B:$F,5, ),0)</f>
        <v>5312.66</v>
      </c>
      <c r="X109" s="10">
        <f>IFERROR(VLOOKUP($A109,[1]ноябрь!$B:$F,4, ),0)</f>
        <v>2693.59</v>
      </c>
      <c r="Y109" s="10">
        <f>IFERROR(VLOOKUP($A109,[1]ноябрь!$B:$F,5, ),0)</f>
        <v>0</v>
      </c>
      <c r="Z109" s="10">
        <f>IFERROR(VLOOKUP($A109,[1]декабрь!$B:$F,4, ),0)</f>
        <v>2693.59</v>
      </c>
      <c r="AA109" s="10">
        <f>IFERROR(VLOOKUP($A109,[1]декабрь!$B:$F,5, ),0)</f>
        <v>5312.66</v>
      </c>
      <c r="AB109" s="11">
        <f t="shared" si="1"/>
        <v>1636.6800000000112</v>
      </c>
    </row>
    <row r="110" spans="1:28" x14ac:dyDescent="0.25">
      <c r="A110" s="9" t="s">
        <v>126</v>
      </c>
      <c r="B110" s="10">
        <f>IFERROR(VLOOKUP($A110,[1]январь!$B:$F,2, ),0)</f>
        <v>0</v>
      </c>
      <c r="C110" s="10">
        <f>IFERROR(VLOOKUP($A110,[1]январь!$B:$F,3, ),0)</f>
        <v>2419</v>
      </c>
      <c r="D110" s="10">
        <f>IFERROR(VLOOKUP($A110,[1]январь!$B:$F,4, ),0)</f>
        <v>3219</v>
      </c>
      <c r="E110" s="10">
        <f>IFERROR(VLOOKUP($A110,[1]январь!$B:$F,5, ),0)</f>
        <v>0</v>
      </c>
      <c r="F110" s="10">
        <f>IFERROR(VLOOKUP($A110,[1]февраль!$B:$F,4, ),0)</f>
        <v>3219</v>
      </c>
      <c r="G110" s="10">
        <f>IFERROR(VLOOKUP($A110,[1]февраль!$B:$F,5, ),0)</f>
        <v>0</v>
      </c>
      <c r="H110" s="10">
        <f>IFERROR(VLOOKUP($A110,[1]март!$B:$F,4, ),0)</f>
        <v>3219</v>
      </c>
      <c r="I110" s="10">
        <f>IFERROR(VLOOKUP($A110,[1]март!$B:$F,5, ),0)</f>
        <v>6118</v>
      </c>
      <c r="J110" s="10">
        <f>IFERROR(VLOOKUP($A110,[1]апрель!$B:$F,4, ),0)</f>
        <v>3219</v>
      </c>
      <c r="K110" s="10">
        <f>IFERROR(VLOOKUP($A110,[1]апрель!$B:$F,5, ),0)</f>
        <v>3059</v>
      </c>
      <c r="L110" s="10">
        <f>IFERROR(VLOOKUP($A110,[1]май!$B:$F,4, ),0)</f>
        <v>4391.13</v>
      </c>
      <c r="M110" s="10">
        <f>IFERROR(VLOOKUP($A110,[1]май!$B:$F,5, ),0)</f>
        <v>0</v>
      </c>
      <c r="N110" s="10">
        <f>IFERROR(VLOOKUP($A110,[1]июнь!$B:$F,4, ),0)</f>
        <v>4391.13</v>
      </c>
      <c r="O110" s="10">
        <f>IFERROR(VLOOKUP($A110,[1]июнь!$B:$F,5, ),0)</f>
        <v>9634.39</v>
      </c>
      <c r="P110" s="10">
        <f>IFERROR(VLOOKUP($A110,[1]июль!$B:$F,4, ),0)</f>
        <v>4391.13</v>
      </c>
      <c r="Q110" s="10">
        <f>IFERROR(VLOOKUP($A110,[1]июль!$B:$F,5, ),0)</f>
        <v>8462.26</v>
      </c>
      <c r="R110" s="10">
        <f>IFERROR(VLOOKUP($A110,[1]август!$B:$F,4, ),0)</f>
        <v>4391.13</v>
      </c>
      <c r="S110" s="10">
        <f>IFERROR(VLOOKUP($A110,[1]август!$B:$F,5, ),0)</f>
        <v>0</v>
      </c>
      <c r="T110" s="10">
        <f>IFERROR(VLOOKUP($A110,[1]сентябрь!$B:$F,4, ),0)</f>
        <v>4391.13</v>
      </c>
      <c r="U110" s="10">
        <f>IFERROR(VLOOKUP($A110,[1]сентябрь!$B:$F,5, ),0)</f>
        <v>8462.26</v>
      </c>
      <c r="V110" s="10">
        <f>IFERROR(VLOOKUP($A110,[1]октябрь!$B:$F,4, ),0)</f>
        <v>2693.59</v>
      </c>
      <c r="W110" s="10">
        <f>IFERROR(VLOOKUP($A110,[1]октябрь!$B:$F,5, ),0)</f>
        <v>0</v>
      </c>
      <c r="X110" s="10">
        <f>IFERROR(VLOOKUP($A110,[1]ноябрь!$B:$F,4, ),0)</f>
        <v>2693.59</v>
      </c>
      <c r="Y110" s="10">
        <f>IFERROR(VLOOKUP($A110,[1]ноябрь!$B:$F,5, ),0)</f>
        <v>3737.86</v>
      </c>
      <c r="Z110" s="10">
        <f>IFERROR(VLOOKUP($A110,[1]декабрь!$B:$F,4, ),0)</f>
        <v>2693.59</v>
      </c>
      <c r="AA110" s="10">
        <f>IFERROR(VLOOKUP($A110,[1]декабрь!$B:$F,5, ),0)</f>
        <v>0</v>
      </c>
      <c r="AB110" s="11">
        <f t="shared" si="1"/>
        <v>-1019.6499999999905</v>
      </c>
    </row>
    <row r="111" spans="1:28" x14ac:dyDescent="0.25">
      <c r="A111" s="9" t="s">
        <v>127</v>
      </c>
      <c r="B111" s="10">
        <f>IFERROR(VLOOKUP($A111,[1]январь!$B:$F,2, ),0)</f>
        <v>0</v>
      </c>
      <c r="C111" s="10">
        <f>IFERROR(VLOOKUP($A111,[1]январь!$B:$F,3, ),0)</f>
        <v>3685.1</v>
      </c>
      <c r="D111" s="10">
        <f>IFERROR(VLOOKUP($A111,[1]январь!$B:$F,4, ),0)</f>
        <v>2082.5500000000002</v>
      </c>
      <c r="E111" s="10">
        <f>IFERROR(VLOOKUP($A111,[1]январь!$B:$F,5, ),0)</f>
        <v>0</v>
      </c>
      <c r="F111" s="10">
        <f>IFERROR(VLOOKUP($A111,[1]февраль!$B:$F,4, ),0)</f>
        <v>2082.5500000000002</v>
      </c>
      <c r="G111" s="10">
        <f>IFERROR(VLOOKUP($A111,[1]февраль!$B:$F,5, ),0)</f>
        <v>0</v>
      </c>
      <c r="H111" s="10">
        <f>IFERROR(VLOOKUP($A111,[1]март!$B:$F,4, ),0)</f>
        <v>2082.5500000000002</v>
      </c>
      <c r="I111" s="10">
        <f>IFERROR(VLOOKUP($A111,[1]март!$B:$F,5, ),0)</f>
        <v>5767.65</v>
      </c>
      <c r="J111" s="10">
        <f>IFERROR(VLOOKUP($A111,[1]апрель!$B:$F,4, ),0)</f>
        <v>2082.5500000000002</v>
      </c>
      <c r="K111" s="10">
        <f>IFERROR(VLOOKUP($A111,[1]апрель!$B:$F,5, ),0)</f>
        <v>0</v>
      </c>
      <c r="L111" s="10">
        <f>IFERROR(VLOOKUP($A111,[1]май!$B:$F,4, ),0)</f>
        <v>2819.22</v>
      </c>
      <c r="M111" s="10">
        <f>IFERROR(VLOOKUP($A111,[1]май!$B:$F,5, ),0)</f>
        <v>0</v>
      </c>
      <c r="N111" s="10">
        <f>IFERROR(VLOOKUP($A111,[1]июнь!$B:$F,4, ),0)</f>
        <v>2819.22</v>
      </c>
      <c r="O111" s="10">
        <f>IFERROR(VLOOKUP($A111,[1]июнь!$B:$F,5, ),0)</f>
        <v>10154.35</v>
      </c>
      <c r="P111" s="10">
        <f>IFERROR(VLOOKUP($A111,[1]июль!$B:$F,4, ),0)</f>
        <v>2819.22</v>
      </c>
      <c r="Q111" s="10">
        <f>IFERROR(VLOOKUP($A111,[1]июль!$B:$F,5, ),0)</f>
        <v>0</v>
      </c>
      <c r="R111" s="10">
        <f>IFERROR(VLOOKUP($A111,[1]август!$B:$F,4, ),0)</f>
        <v>2819.22</v>
      </c>
      <c r="S111" s="10">
        <f>IFERROR(VLOOKUP($A111,[1]август!$B:$F,5, ),0)</f>
        <v>0</v>
      </c>
      <c r="T111" s="10">
        <f>IFERROR(VLOOKUP($A111,[1]сентябрь!$B:$F,4, ),0)</f>
        <v>2819.22</v>
      </c>
      <c r="U111" s="10">
        <f>IFERROR(VLOOKUP($A111,[1]сентябрь!$B:$F,5, ),0)</f>
        <v>8458</v>
      </c>
      <c r="V111" s="10">
        <f>IFERROR(VLOOKUP($A111,[1]октябрь!$B:$F,4, ),0)</f>
        <v>2693.59</v>
      </c>
      <c r="W111" s="10">
        <f>IFERROR(VLOOKUP($A111,[1]октябрь!$B:$F,5, ),0)</f>
        <v>0</v>
      </c>
      <c r="X111" s="10">
        <f>IFERROR(VLOOKUP($A111,[1]ноябрь!$B:$F,4, ),0)</f>
        <v>2693.59</v>
      </c>
      <c r="Y111" s="10">
        <f>IFERROR(VLOOKUP($A111,[1]ноябрь!$B:$F,5, ),0)</f>
        <v>0</v>
      </c>
      <c r="Z111" s="10">
        <f>IFERROR(VLOOKUP($A111,[1]декабрь!$B:$F,4, ),0)</f>
        <v>2693.59</v>
      </c>
      <c r="AA111" s="10">
        <f>IFERROR(VLOOKUP($A111,[1]декабрь!$B:$F,5, ),0)</f>
        <v>8000</v>
      </c>
      <c r="AB111" s="11">
        <f t="shared" si="1"/>
        <v>5558.0299999999897</v>
      </c>
    </row>
    <row r="112" spans="1:28" x14ac:dyDescent="0.25">
      <c r="A112" s="9" t="s">
        <v>128</v>
      </c>
      <c r="B112" s="10">
        <f>IFERROR(VLOOKUP($A112,[1]январь!$B:$F,2, ),0)</f>
        <v>16687.45</v>
      </c>
      <c r="C112" s="10">
        <f>IFERROR(VLOOKUP($A112,[1]январь!$B:$F,3, ),0)</f>
        <v>0</v>
      </c>
      <c r="D112" s="10">
        <f>IFERROR(VLOOKUP($A112,[1]январь!$B:$F,4, ),0)</f>
        <v>2086.0500000000002</v>
      </c>
      <c r="E112" s="10">
        <f>IFERROR(VLOOKUP($A112,[1]январь!$B:$F,5, ),0)</f>
        <v>16800</v>
      </c>
      <c r="F112" s="10">
        <f>IFERROR(VLOOKUP($A112,[1]февраль!$B:$F,4, ),0)</f>
        <v>2086.0500000000002</v>
      </c>
      <c r="G112" s="10">
        <f>IFERROR(VLOOKUP($A112,[1]февраль!$B:$F,5, ),0)</f>
        <v>6000</v>
      </c>
      <c r="H112" s="10">
        <f>IFERROR(VLOOKUP($A112,[1]март!$B:$F,4, ),0)</f>
        <v>2086.0500000000002</v>
      </c>
      <c r="I112" s="10">
        <f>IFERROR(VLOOKUP($A112,[1]март!$B:$F,5, ),0)</f>
        <v>3000</v>
      </c>
      <c r="J112" s="10">
        <f>IFERROR(VLOOKUP($A112,[1]апрель!$B:$F,4, ),0)</f>
        <v>2086.0500000000002</v>
      </c>
      <c r="K112" s="10">
        <f>IFERROR(VLOOKUP($A112,[1]апрель!$B:$F,5, ),0)</f>
        <v>5800</v>
      </c>
      <c r="L112" s="10">
        <f>IFERROR(VLOOKUP($A112,[1]май!$B:$F,4, ),0)</f>
        <v>2824.04</v>
      </c>
      <c r="M112" s="10">
        <f>IFERROR(VLOOKUP($A112,[1]май!$B:$F,5, ),0)</f>
        <v>8000</v>
      </c>
      <c r="N112" s="10">
        <f>IFERROR(VLOOKUP($A112,[1]июнь!$B:$F,4, ),0)</f>
        <v>2824.04</v>
      </c>
      <c r="O112" s="10">
        <f>IFERROR(VLOOKUP($A112,[1]июнь!$B:$F,5, ),0)</f>
        <v>0</v>
      </c>
      <c r="P112" s="10">
        <f>IFERROR(VLOOKUP($A112,[1]июль!$B:$F,4, ),0)</f>
        <v>2824.04</v>
      </c>
      <c r="Q112" s="10">
        <f>IFERROR(VLOOKUP($A112,[1]июль!$B:$F,5, ),0)</f>
        <v>0</v>
      </c>
      <c r="R112" s="10">
        <f>IFERROR(VLOOKUP($A112,[1]август!$B:$F,4, ),0)</f>
        <v>2824.04</v>
      </c>
      <c r="S112" s="10">
        <f>IFERROR(VLOOKUP($A112,[1]август!$B:$F,5, ),0)</f>
        <v>8000</v>
      </c>
      <c r="T112" s="10">
        <f>IFERROR(VLOOKUP($A112,[1]сентябрь!$B:$F,4, ),0)</f>
        <v>2824.04</v>
      </c>
      <c r="U112" s="10">
        <f>IFERROR(VLOOKUP($A112,[1]сентябрь!$B:$F,5, ),0)</f>
        <v>0</v>
      </c>
      <c r="V112" s="10">
        <f>IFERROR(VLOOKUP($A112,[1]октябрь!$B:$F,4, ),0)</f>
        <v>2693.59</v>
      </c>
      <c r="W112" s="10">
        <f>IFERROR(VLOOKUP($A112,[1]октябрь!$B:$F,5, ),0)</f>
        <v>0</v>
      </c>
      <c r="X112" s="10">
        <f>IFERROR(VLOOKUP($A112,[1]ноябрь!$B:$F,4, ),0)</f>
        <v>2693.59</v>
      </c>
      <c r="Y112" s="10">
        <f>IFERROR(VLOOKUP($A112,[1]ноябрь!$B:$F,5, ),0)</f>
        <v>8000</v>
      </c>
      <c r="Z112" s="10">
        <f>IFERROR(VLOOKUP($A112,[1]декабрь!$B:$F,4, ),0)</f>
        <v>2693.59</v>
      </c>
      <c r="AA112" s="10">
        <f>IFERROR(VLOOKUP($A112,[1]декабрь!$B:$F,5, ),0)</f>
        <v>0</v>
      </c>
      <c r="AB112" s="11">
        <f t="shared" si="1"/>
        <v>8367.3800000000083</v>
      </c>
    </row>
    <row r="113" spans="1:28" x14ac:dyDescent="0.25">
      <c r="A113" s="9" t="s">
        <v>129</v>
      </c>
      <c r="B113" s="10">
        <f>IFERROR(VLOOKUP($A113,[1]январь!$B:$F,2, ),0)</f>
        <v>0</v>
      </c>
      <c r="C113" s="10">
        <f>IFERROR(VLOOKUP($A113,[1]январь!$B:$F,3, ),0)</f>
        <v>6012.3</v>
      </c>
      <c r="D113" s="10">
        <f>IFERROR(VLOOKUP($A113,[1]январь!$B:$F,4, ),0)</f>
        <v>2044.2</v>
      </c>
      <c r="E113" s="10">
        <f>IFERROR(VLOOKUP($A113,[1]январь!$B:$F,5, ),0)</f>
        <v>0</v>
      </c>
      <c r="F113" s="10">
        <f>IFERROR(VLOOKUP($A113,[1]февраль!$B:$F,4, ),0)</f>
        <v>2044.2</v>
      </c>
      <c r="G113" s="10">
        <f>IFERROR(VLOOKUP($A113,[1]февраль!$B:$F,5, ),0)</f>
        <v>0</v>
      </c>
      <c r="H113" s="10">
        <f>IFERROR(VLOOKUP($A113,[1]март!$B:$F,4, ),0)</f>
        <v>2044.2</v>
      </c>
      <c r="I113" s="10">
        <f>IFERROR(VLOOKUP($A113,[1]март!$B:$F,5, ),0)</f>
        <v>0</v>
      </c>
      <c r="J113" s="10">
        <f>IFERROR(VLOOKUP($A113,[1]апрель!$B:$F,4, ),0)</f>
        <v>2044.2</v>
      </c>
      <c r="K113" s="10">
        <f>IFERROR(VLOOKUP($A113,[1]апрель!$B:$F,5, ),0)</f>
        <v>3960</v>
      </c>
      <c r="L113" s="10">
        <f>IFERROR(VLOOKUP($A113,[1]май!$B:$F,4, ),0)</f>
        <v>2766.18</v>
      </c>
      <c r="M113" s="10">
        <f>IFERROR(VLOOKUP($A113,[1]май!$B:$F,5, ),0)</f>
        <v>0</v>
      </c>
      <c r="N113" s="10">
        <f>IFERROR(VLOOKUP($A113,[1]июнь!$B:$F,4, ),0)</f>
        <v>2766.18</v>
      </c>
      <c r="O113" s="10">
        <f>IFERROR(VLOOKUP($A113,[1]июнь!$B:$F,5, ),0)</f>
        <v>0</v>
      </c>
      <c r="P113" s="10">
        <f>IFERROR(VLOOKUP($A113,[1]июль!$B:$F,4, ),0)</f>
        <v>2766.18</v>
      </c>
      <c r="Q113" s="10">
        <f>IFERROR(VLOOKUP($A113,[1]июль!$B:$F,5, ),0)</f>
        <v>0</v>
      </c>
      <c r="R113" s="10">
        <f>IFERROR(VLOOKUP($A113,[1]август!$B:$F,4, ),0)</f>
        <v>2766.18</v>
      </c>
      <c r="S113" s="10">
        <f>IFERROR(VLOOKUP($A113,[1]август!$B:$F,5, ),0)</f>
        <v>0</v>
      </c>
      <c r="T113" s="10">
        <f>IFERROR(VLOOKUP($A113,[1]сентябрь!$B:$F,4, ),0)</f>
        <v>2766.18</v>
      </c>
      <c r="U113" s="10">
        <f>IFERROR(VLOOKUP($A113,[1]сентябрь!$B:$F,5, ),0)</f>
        <v>12500</v>
      </c>
      <c r="V113" s="10">
        <f>IFERROR(VLOOKUP($A113,[1]октябрь!$B:$F,4, ),0)</f>
        <v>2693.59</v>
      </c>
      <c r="W113" s="10">
        <f>IFERROR(VLOOKUP($A113,[1]октябрь!$B:$F,5, ),0)</f>
        <v>0</v>
      </c>
      <c r="X113" s="10">
        <f>IFERROR(VLOOKUP($A113,[1]ноябрь!$B:$F,4, ),0)</f>
        <v>2693.59</v>
      </c>
      <c r="Y113" s="10">
        <f>IFERROR(VLOOKUP($A113,[1]ноябрь!$B:$F,5, ),0)</f>
        <v>0</v>
      </c>
      <c r="Z113" s="10">
        <f>IFERROR(VLOOKUP($A113,[1]декабрь!$B:$F,4, ),0)</f>
        <v>2693.59</v>
      </c>
      <c r="AA113" s="10">
        <f>IFERROR(VLOOKUP($A113,[1]декабрь!$B:$F,5, ),0)</f>
        <v>0</v>
      </c>
      <c r="AB113" s="11">
        <f t="shared" si="1"/>
        <v>-7616.1700000000019</v>
      </c>
    </row>
    <row r="114" spans="1:28" x14ac:dyDescent="0.25">
      <c r="A114" s="9" t="s">
        <v>130</v>
      </c>
      <c r="B114" s="10">
        <f>IFERROR(VLOOKUP($A114,[1]январь!$B:$F,2, ),0)</f>
        <v>0</v>
      </c>
      <c r="C114" s="10">
        <f>IFERROR(VLOOKUP($A114,[1]январь!$B:$F,3, ),0)</f>
        <v>5751.9</v>
      </c>
      <c r="D114" s="10">
        <f>IFERROR(VLOOKUP($A114,[1]январь!$B:$F,4, ),0)</f>
        <v>2077.3000000000002</v>
      </c>
      <c r="E114" s="10">
        <f>IFERROR(VLOOKUP($A114,[1]январь!$B:$F,5, ),0)</f>
        <v>0</v>
      </c>
      <c r="F114" s="10">
        <f>IFERROR(VLOOKUP($A114,[1]февраль!$B:$F,4, ),0)</f>
        <v>2077.3000000000002</v>
      </c>
      <c r="G114" s="10">
        <f>IFERROR(VLOOKUP($A114,[1]февраль!$B:$F,5, ),0)</f>
        <v>0</v>
      </c>
      <c r="H114" s="10">
        <f>IFERROR(VLOOKUP($A114,[1]март!$B:$F,4, ),0)</f>
        <v>2077.3000000000002</v>
      </c>
      <c r="I114" s="10">
        <f>IFERROR(VLOOKUP($A114,[1]март!$B:$F,5, ),0)</f>
        <v>6711.9</v>
      </c>
      <c r="J114" s="10">
        <f>IFERROR(VLOOKUP($A114,[1]апрель!$B:$F,4, ),0)</f>
        <v>2077.3000000000002</v>
      </c>
      <c r="K114" s="10">
        <f>IFERROR(VLOOKUP($A114,[1]апрель!$B:$F,5, ),0)</f>
        <v>0</v>
      </c>
      <c r="L114" s="10">
        <f>IFERROR(VLOOKUP($A114,[1]май!$B:$F,4, ),0)</f>
        <v>2811.09</v>
      </c>
      <c r="M114" s="10">
        <f>IFERROR(VLOOKUP($A114,[1]май!$B:$F,5, ),0)</f>
        <v>0</v>
      </c>
      <c r="N114" s="10">
        <f>IFERROR(VLOOKUP($A114,[1]июнь!$B:$F,4, ),0)</f>
        <v>2811.09</v>
      </c>
      <c r="O114" s="10">
        <f>IFERROR(VLOOKUP($A114,[1]июнь!$B:$F,5, ),0)</f>
        <v>9424</v>
      </c>
      <c r="P114" s="10">
        <f>IFERROR(VLOOKUP($A114,[1]июль!$B:$F,4, ),0)</f>
        <v>2811.09</v>
      </c>
      <c r="Q114" s="10">
        <f>IFERROR(VLOOKUP($A114,[1]июль!$B:$F,5, ),0)</f>
        <v>0</v>
      </c>
      <c r="R114" s="10">
        <f>IFERROR(VLOOKUP($A114,[1]август!$B:$F,4, ),0)</f>
        <v>2811.09</v>
      </c>
      <c r="S114" s="10">
        <f>IFERROR(VLOOKUP($A114,[1]август!$B:$F,5, ),0)</f>
        <v>0</v>
      </c>
      <c r="T114" s="10">
        <f>IFERROR(VLOOKUP($A114,[1]сентябрь!$B:$F,4, ),0)</f>
        <v>2811.09</v>
      </c>
      <c r="U114" s="10">
        <f>IFERROR(VLOOKUP($A114,[1]сентябрь!$B:$F,5, ),0)</f>
        <v>7956</v>
      </c>
      <c r="V114" s="10">
        <f>IFERROR(VLOOKUP($A114,[1]октябрь!$B:$F,4, ),0)</f>
        <v>2693.59</v>
      </c>
      <c r="W114" s="10">
        <f>IFERROR(VLOOKUP($A114,[1]октябрь!$B:$F,5, ),0)</f>
        <v>0</v>
      </c>
      <c r="X114" s="10">
        <f>IFERROR(VLOOKUP($A114,[1]ноябрь!$B:$F,4, ),0)</f>
        <v>2693.59</v>
      </c>
      <c r="Y114" s="10">
        <f>IFERROR(VLOOKUP($A114,[1]ноябрь!$B:$F,5, ),0)</f>
        <v>0</v>
      </c>
      <c r="Z114" s="10">
        <f>IFERROR(VLOOKUP($A114,[1]декабрь!$B:$F,4, ),0)</f>
        <v>2693.59</v>
      </c>
      <c r="AA114" s="10">
        <f>IFERROR(VLOOKUP($A114,[1]декабрь!$B:$F,5, ),0)</f>
        <v>3296.4</v>
      </c>
      <c r="AB114" s="11">
        <f t="shared" si="1"/>
        <v>2694.7799999999961</v>
      </c>
    </row>
    <row r="115" spans="1:28" x14ac:dyDescent="0.25">
      <c r="A115" s="9" t="s">
        <v>131</v>
      </c>
      <c r="B115" s="10">
        <f>IFERROR(VLOOKUP($A115,[1]январь!$B:$F,2, ),0)</f>
        <v>112256.95</v>
      </c>
      <c r="C115" s="10">
        <f>IFERROR(VLOOKUP($A115,[1]январь!$B:$F,3, ),0)</f>
        <v>0</v>
      </c>
      <c r="D115" s="10">
        <f>IFERROR(VLOOKUP($A115,[1]январь!$B:$F,4, ),0)</f>
        <v>2044.2</v>
      </c>
      <c r="E115" s="10">
        <f>IFERROR(VLOOKUP($A115,[1]январь!$B:$F,5, ),0)</f>
        <v>0</v>
      </c>
      <c r="F115" s="10">
        <f>IFERROR(VLOOKUP($A115,[1]февраль!$B:$F,4, ),0)</f>
        <v>2044.2</v>
      </c>
      <c r="G115" s="10">
        <f>IFERROR(VLOOKUP($A115,[1]февраль!$B:$F,5, ),0)</f>
        <v>0</v>
      </c>
      <c r="H115" s="10">
        <f>IFERROR(VLOOKUP($A115,[1]март!$B:$F,4, ),0)</f>
        <v>2044.2</v>
      </c>
      <c r="I115" s="10">
        <f>IFERROR(VLOOKUP($A115,[1]март!$B:$F,5, ),0)</f>
        <v>0</v>
      </c>
      <c r="J115" s="10">
        <f>IFERROR(VLOOKUP($A115,[1]апрель!$B:$F,4, ),0)</f>
        <v>2044.2</v>
      </c>
      <c r="K115" s="10">
        <f>IFERROR(VLOOKUP($A115,[1]апрель!$B:$F,5, ),0)</f>
        <v>0</v>
      </c>
      <c r="L115" s="10">
        <f>IFERROR(VLOOKUP($A115,[1]май!$B:$F,4, ),0)</f>
        <v>2766.18</v>
      </c>
      <c r="M115" s="10">
        <f>IFERROR(VLOOKUP($A115,[1]май!$B:$F,5, ),0)</f>
        <v>0</v>
      </c>
      <c r="N115" s="10">
        <f>IFERROR(VLOOKUP($A115,[1]июнь!$B:$F,4, ),0)</f>
        <v>2766.18</v>
      </c>
      <c r="O115" s="10">
        <f>IFERROR(VLOOKUP($A115,[1]июнь!$B:$F,5, ),0)</f>
        <v>0</v>
      </c>
      <c r="P115" s="10">
        <f>IFERROR(VLOOKUP($A115,[1]июль!$B:$F,4, ),0)</f>
        <v>2766.18</v>
      </c>
      <c r="Q115" s="10">
        <f>IFERROR(VLOOKUP($A115,[1]июль!$B:$F,5, ),0)</f>
        <v>0</v>
      </c>
      <c r="R115" s="10">
        <f>IFERROR(VLOOKUP($A115,[1]август!$B:$F,4, ),0)</f>
        <v>2766.18</v>
      </c>
      <c r="S115" s="10">
        <f>IFERROR(VLOOKUP($A115,[1]август!$B:$F,5, ),0)</f>
        <v>0</v>
      </c>
      <c r="T115" s="10">
        <f>IFERROR(VLOOKUP($A115,[1]сентябрь!$B:$F,4, ),0)</f>
        <v>2766.18</v>
      </c>
      <c r="U115" s="10">
        <f>IFERROR(VLOOKUP($A115,[1]сентябрь!$B:$F,5, ),0)</f>
        <v>0</v>
      </c>
      <c r="V115" s="10">
        <f>IFERROR(VLOOKUP($A115,[1]октябрь!$B:$F,4, ),0)</f>
        <v>2693.59</v>
      </c>
      <c r="W115" s="10">
        <f>IFERROR(VLOOKUP($A115,[1]октябрь!$B:$F,5, ),0)</f>
        <v>0</v>
      </c>
      <c r="X115" s="10">
        <f>IFERROR(VLOOKUP($A115,[1]ноябрь!$B:$F,4, ),0)</f>
        <v>2693.59</v>
      </c>
      <c r="Y115" s="10">
        <f>IFERROR(VLOOKUP($A115,[1]ноябрь!$B:$F,5, ),0)</f>
        <v>0</v>
      </c>
      <c r="Z115" s="10">
        <f>IFERROR(VLOOKUP($A115,[1]декабрь!$B:$F,4, ),0)</f>
        <v>2693.59</v>
      </c>
      <c r="AA115" s="10">
        <f>IFERROR(VLOOKUP($A115,[1]декабрь!$B:$F,5, ),0)</f>
        <v>0</v>
      </c>
      <c r="AB115" s="11">
        <f t="shared" si="1"/>
        <v>-142345.42000000001</v>
      </c>
    </row>
    <row r="116" spans="1:28" x14ac:dyDescent="0.25">
      <c r="A116" s="9" t="s">
        <v>132</v>
      </c>
      <c r="B116" s="10">
        <f>IFERROR(VLOOKUP($A116,[1]январь!$B:$F,2, ),0)</f>
        <v>0</v>
      </c>
      <c r="C116" s="10">
        <f>IFERROR(VLOOKUP($A116,[1]январь!$B:$F,3, ),0)</f>
        <v>0</v>
      </c>
      <c r="D116" s="10">
        <f>IFERROR(VLOOKUP($A116,[1]январь!$B:$F,4, ),0)</f>
        <v>2774.5</v>
      </c>
      <c r="E116" s="10">
        <f>IFERROR(VLOOKUP($A116,[1]январь!$B:$F,5, ),0)</f>
        <v>2774.5</v>
      </c>
      <c r="F116" s="10">
        <f>IFERROR(VLOOKUP($A116,[1]февраль!$B:$F,4, ),0)</f>
        <v>2774.5</v>
      </c>
      <c r="G116" s="10">
        <f>IFERROR(VLOOKUP($A116,[1]февраль!$B:$F,5, ),0)</f>
        <v>2774.5</v>
      </c>
      <c r="H116" s="10">
        <f>IFERROR(VLOOKUP($A116,[1]март!$B:$F,4, ),0)</f>
        <v>2774.5</v>
      </c>
      <c r="I116" s="10">
        <f>IFERROR(VLOOKUP($A116,[1]март!$B:$F,5, ),0)</f>
        <v>2774.5</v>
      </c>
      <c r="J116" s="10">
        <f>IFERROR(VLOOKUP($A116,[1]апрель!$B:$F,4, ),0)</f>
        <v>2774.5</v>
      </c>
      <c r="K116" s="10">
        <f>IFERROR(VLOOKUP($A116,[1]апрель!$B:$F,5, ),0)</f>
        <v>2774.5</v>
      </c>
      <c r="L116" s="10">
        <f>IFERROR(VLOOKUP($A116,[1]май!$B:$F,4, ),0)</f>
        <v>3776.35</v>
      </c>
      <c r="M116" s="10">
        <f>IFERROR(VLOOKUP($A116,[1]май!$B:$F,5, ),0)</f>
        <v>3776.35</v>
      </c>
      <c r="N116" s="10">
        <f>IFERROR(VLOOKUP($A116,[1]июнь!$B:$F,4, ),0)</f>
        <v>3776.35</v>
      </c>
      <c r="O116" s="10">
        <f>IFERROR(VLOOKUP($A116,[1]июнь!$B:$F,5, ),0)</f>
        <v>3776.35</v>
      </c>
      <c r="P116" s="10">
        <f>IFERROR(VLOOKUP($A116,[1]июль!$B:$F,4, ),0)</f>
        <v>3776.35</v>
      </c>
      <c r="Q116" s="10">
        <f>IFERROR(VLOOKUP($A116,[1]июль!$B:$F,5, ),0)</f>
        <v>3776.35</v>
      </c>
      <c r="R116" s="10">
        <f>IFERROR(VLOOKUP($A116,[1]август!$B:$F,4, ),0)</f>
        <v>3776.35</v>
      </c>
      <c r="S116" s="10">
        <f>IFERROR(VLOOKUP($A116,[1]август!$B:$F,5, ),0)</f>
        <v>3776.35</v>
      </c>
      <c r="T116" s="10">
        <f>IFERROR(VLOOKUP($A116,[1]сентябрь!$B:$F,4, ),0)</f>
        <v>3776.35</v>
      </c>
      <c r="U116" s="10">
        <f>IFERROR(VLOOKUP($A116,[1]сентябрь!$B:$F,5, ),0)</f>
        <v>3776.35</v>
      </c>
      <c r="V116" s="10">
        <f>IFERROR(VLOOKUP($A116,[1]октябрь!$B:$F,4, ),0)</f>
        <v>2693.59</v>
      </c>
      <c r="W116" s="10">
        <f>IFERROR(VLOOKUP($A116,[1]октябрь!$B:$F,5, ),0)</f>
        <v>3776.35</v>
      </c>
      <c r="X116" s="10">
        <f>IFERROR(VLOOKUP($A116,[1]ноябрь!$B:$F,4, ),0)</f>
        <v>2693.59</v>
      </c>
      <c r="Y116" s="10">
        <f>IFERROR(VLOOKUP($A116,[1]ноябрь!$B:$F,5, ),0)</f>
        <v>3776.35</v>
      </c>
      <c r="Z116" s="10">
        <f>IFERROR(VLOOKUP($A116,[1]декабрь!$B:$F,4, ),0)</f>
        <v>2693.59</v>
      </c>
      <c r="AA116" s="10">
        <f>IFERROR(VLOOKUP($A116,[1]декабрь!$B:$F,5, ),0)</f>
        <v>3776.35</v>
      </c>
      <c r="AB116" s="11">
        <f t="shared" si="1"/>
        <v>3248.2800000000043</v>
      </c>
    </row>
    <row r="117" spans="1:28" x14ac:dyDescent="0.25">
      <c r="A117" s="9" t="s">
        <v>133</v>
      </c>
      <c r="B117" s="10">
        <f>IFERROR(VLOOKUP($A117,[1]январь!$B:$F,2, ),0)</f>
        <v>0</v>
      </c>
      <c r="C117" s="10">
        <f>IFERROR(VLOOKUP($A117,[1]январь!$B:$F,3, ),0)</f>
        <v>0</v>
      </c>
      <c r="D117" s="10">
        <f>IFERROR(VLOOKUP($A117,[1]январь!$B:$F,4, ),0)</f>
        <v>3649.55</v>
      </c>
      <c r="E117" s="10">
        <f>IFERROR(VLOOKUP($A117,[1]январь!$B:$F,5, ),0)</f>
        <v>3649.55</v>
      </c>
      <c r="F117" s="10">
        <f>IFERROR(VLOOKUP($A117,[1]февраль!$B:$F,4, ),0)</f>
        <v>3649.55</v>
      </c>
      <c r="G117" s="10">
        <f>IFERROR(VLOOKUP($A117,[1]февраль!$B:$F,5, ),0)</f>
        <v>3649.55</v>
      </c>
      <c r="H117" s="10">
        <f>IFERROR(VLOOKUP($A117,[1]март!$B:$F,4, ),0)</f>
        <v>3649.55</v>
      </c>
      <c r="I117" s="10">
        <f>IFERROR(VLOOKUP($A117,[1]март!$B:$F,5, ),0)</f>
        <v>3649.55</v>
      </c>
      <c r="J117" s="10">
        <f>IFERROR(VLOOKUP($A117,[1]апрель!$B:$F,4, ),0)</f>
        <v>3649.55</v>
      </c>
      <c r="K117" s="10">
        <f>IFERROR(VLOOKUP($A117,[1]апрель!$B:$F,5, ),0)</f>
        <v>3649.55</v>
      </c>
      <c r="L117" s="10">
        <f>IFERROR(VLOOKUP($A117,[1]май!$B:$F,4, ),0)</f>
        <v>4986.63</v>
      </c>
      <c r="M117" s="10">
        <f>IFERROR(VLOOKUP($A117,[1]май!$B:$F,5, ),0)</f>
        <v>4986.63</v>
      </c>
      <c r="N117" s="10">
        <f>IFERROR(VLOOKUP($A117,[1]июнь!$B:$F,4, ),0)</f>
        <v>4986.63</v>
      </c>
      <c r="O117" s="10">
        <f>IFERROR(VLOOKUP($A117,[1]июнь!$B:$F,5, ),0)</f>
        <v>4986.63</v>
      </c>
      <c r="P117" s="10">
        <f>IFERROR(VLOOKUP($A117,[1]июль!$B:$F,4, ),0)</f>
        <v>4986.63</v>
      </c>
      <c r="Q117" s="10">
        <f>IFERROR(VLOOKUP($A117,[1]июль!$B:$F,5, ),0)</f>
        <v>4986.63</v>
      </c>
      <c r="R117" s="10">
        <f>IFERROR(VLOOKUP($A117,[1]август!$B:$F,4, ),0)</f>
        <v>4986.63</v>
      </c>
      <c r="S117" s="10">
        <f>IFERROR(VLOOKUP($A117,[1]август!$B:$F,5, ),0)</f>
        <v>4986.63</v>
      </c>
      <c r="T117" s="10">
        <f>IFERROR(VLOOKUP($A117,[1]сентябрь!$B:$F,4, ),0)</f>
        <v>4986.63</v>
      </c>
      <c r="U117" s="10">
        <f>IFERROR(VLOOKUP($A117,[1]сентябрь!$B:$F,5, ),0)</f>
        <v>4986.63</v>
      </c>
      <c r="V117" s="10">
        <f>IFERROR(VLOOKUP($A117,[1]октябрь!$B:$F,4, ),0)</f>
        <v>2693.59</v>
      </c>
      <c r="W117" s="10">
        <f>IFERROR(VLOOKUP($A117,[1]октябрь!$B:$F,5, ),0)</f>
        <v>2693.59</v>
      </c>
      <c r="X117" s="10">
        <f>IFERROR(VLOOKUP($A117,[1]ноябрь!$B:$F,4, ),0)</f>
        <v>2693.59</v>
      </c>
      <c r="Y117" s="10">
        <f>IFERROR(VLOOKUP($A117,[1]ноябрь!$B:$F,5, ),0)</f>
        <v>2693.59</v>
      </c>
      <c r="Z117" s="10">
        <f>IFERROR(VLOOKUP($A117,[1]декабрь!$B:$F,4, ),0)</f>
        <v>2693.59</v>
      </c>
      <c r="AA117" s="10">
        <f>IFERROR(VLOOKUP($A117,[1]декабрь!$B:$F,5, ),0)</f>
        <v>2693.59</v>
      </c>
      <c r="AB117" s="11">
        <f t="shared" si="1"/>
        <v>4.5474735088646412E-12</v>
      </c>
    </row>
    <row r="118" spans="1:28" x14ac:dyDescent="0.25">
      <c r="A118" s="9" t="s">
        <v>134</v>
      </c>
      <c r="B118" s="10">
        <f>IFERROR(VLOOKUP($A118,[1]январь!$B:$F,2, ),0)</f>
        <v>0</v>
      </c>
      <c r="C118" s="10">
        <f>IFERROR(VLOOKUP($A118,[1]январь!$B:$F,3, ),0)</f>
        <v>0</v>
      </c>
      <c r="D118" s="10">
        <f>IFERROR(VLOOKUP($A118,[1]январь!$B:$F,4, ),0)</f>
        <v>2499.15</v>
      </c>
      <c r="E118" s="10">
        <f>IFERROR(VLOOKUP($A118,[1]январь!$B:$F,5, ),0)</f>
        <v>2499.15</v>
      </c>
      <c r="F118" s="10">
        <f>IFERROR(VLOOKUP($A118,[1]февраль!$B:$F,4, ),0)</f>
        <v>2499.15</v>
      </c>
      <c r="G118" s="10">
        <f>IFERROR(VLOOKUP($A118,[1]февраль!$B:$F,5, ),0)</f>
        <v>2499.15</v>
      </c>
      <c r="H118" s="10">
        <f>IFERROR(VLOOKUP($A118,[1]март!$B:$F,4, ),0)</f>
        <v>2499.15</v>
      </c>
      <c r="I118" s="10">
        <f>IFERROR(VLOOKUP($A118,[1]март!$B:$F,5, ),0)</f>
        <v>2499.15</v>
      </c>
      <c r="J118" s="10">
        <f>IFERROR(VLOOKUP($A118,[1]апрель!$B:$F,4, ),0)</f>
        <v>2499.15</v>
      </c>
      <c r="K118" s="10">
        <f>IFERROR(VLOOKUP($A118,[1]апрель!$B:$F,5, ),0)</f>
        <v>2499.15</v>
      </c>
      <c r="L118" s="10">
        <f>IFERROR(VLOOKUP($A118,[1]май!$B:$F,4, ),0)</f>
        <v>3395.43</v>
      </c>
      <c r="M118" s="10">
        <f>IFERROR(VLOOKUP($A118,[1]май!$B:$F,5, ),0)</f>
        <v>3395.43</v>
      </c>
      <c r="N118" s="10">
        <f>IFERROR(VLOOKUP($A118,[1]июнь!$B:$F,4, ),0)</f>
        <v>3395.43</v>
      </c>
      <c r="O118" s="10">
        <f>IFERROR(VLOOKUP($A118,[1]июнь!$B:$F,5, ),0)</f>
        <v>3395.43</v>
      </c>
      <c r="P118" s="10">
        <f>IFERROR(VLOOKUP($A118,[1]июль!$B:$F,4, ),0)</f>
        <v>3395.43</v>
      </c>
      <c r="Q118" s="10">
        <f>IFERROR(VLOOKUP($A118,[1]июль!$B:$F,5, ),0)</f>
        <v>3395.43</v>
      </c>
      <c r="R118" s="10">
        <f>IFERROR(VLOOKUP($A118,[1]август!$B:$F,4, ),0)</f>
        <v>3395.43</v>
      </c>
      <c r="S118" s="10">
        <f>IFERROR(VLOOKUP($A118,[1]август!$B:$F,5, ),0)</f>
        <v>3395.43</v>
      </c>
      <c r="T118" s="10">
        <f>IFERROR(VLOOKUP($A118,[1]сентябрь!$B:$F,4, ),0)</f>
        <v>3395.43</v>
      </c>
      <c r="U118" s="10">
        <f>IFERROR(VLOOKUP($A118,[1]сентябрь!$B:$F,5, ),0)</f>
        <v>3395.43</v>
      </c>
      <c r="V118" s="10">
        <f>IFERROR(VLOOKUP($A118,[1]октябрь!$B:$F,4, ),0)</f>
        <v>2693.59</v>
      </c>
      <c r="W118" s="10">
        <f>IFERROR(VLOOKUP($A118,[1]октябрь!$B:$F,5, ),0)</f>
        <v>2693.59</v>
      </c>
      <c r="X118" s="10">
        <f>IFERROR(VLOOKUP($A118,[1]ноябрь!$B:$F,4, ),0)</f>
        <v>2693.59</v>
      </c>
      <c r="Y118" s="10">
        <f>IFERROR(VLOOKUP($A118,[1]ноябрь!$B:$F,5, ),0)</f>
        <v>2693.59</v>
      </c>
      <c r="Z118" s="10">
        <f>IFERROR(VLOOKUP($A118,[1]декабрь!$B:$F,4, ),0)</f>
        <v>2693.59</v>
      </c>
      <c r="AA118" s="10">
        <f>IFERROR(VLOOKUP($A118,[1]декабрь!$B:$F,5, ),0)</f>
        <v>2693.59</v>
      </c>
      <c r="AB118" s="11">
        <f t="shared" si="1"/>
        <v>0</v>
      </c>
    </row>
    <row r="119" spans="1:28" x14ac:dyDescent="0.25">
      <c r="A119" s="9" t="s">
        <v>135</v>
      </c>
      <c r="B119" s="10">
        <f>IFERROR(VLOOKUP($A119,[1]январь!$B:$F,2, ),0)</f>
        <v>0</v>
      </c>
      <c r="C119" s="10">
        <f>IFERROR(VLOOKUP($A119,[1]январь!$B:$F,3, ),0)</f>
        <v>0</v>
      </c>
      <c r="D119" s="10">
        <f>IFERROR(VLOOKUP($A119,[1]январь!$B:$F,4, ),0)</f>
        <v>3262.55</v>
      </c>
      <c r="E119" s="10">
        <f>IFERROR(VLOOKUP($A119,[1]январь!$B:$F,5, ),0)</f>
        <v>3262.55</v>
      </c>
      <c r="F119" s="10">
        <f>IFERROR(VLOOKUP($A119,[1]февраль!$B:$F,4, ),0)</f>
        <v>3262.55</v>
      </c>
      <c r="G119" s="10">
        <f>IFERROR(VLOOKUP($A119,[1]февраль!$B:$F,5, ),0)</f>
        <v>3262.55</v>
      </c>
      <c r="H119" s="10">
        <f>IFERROR(VLOOKUP($A119,[1]март!$B:$F,4, ),0)</f>
        <v>3262.55</v>
      </c>
      <c r="I119" s="10">
        <f>IFERROR(VLOOKUP($A119,[1]март!$B:$F,5, ),0)</f>
        <v>3262.55</v>
      </c>
      <c r="J119" s="10">
        <f>IFERROR(VLOOKUP($A119,[1]апрель!$B:$F,4, ),0)</f>
        <v>3262.55</v>
      </c>
      <c r="K119" s="10">
        <f>IFERROR(VLOOKUP($A119,[1]апрель!$B:$F,5, ),0)</f>
        <v>3262.55</v>
      </c>
      <c r="L119" s="10">
        <f>IFERROR(VLOOKUP($A119,[1]май!$B:$F,4, ),0)</f>
        <v>4451.3999999999996</v>
      </c>
      <c r="M119" s="10">
        <f>IFERROR(VLOOKUP($A119,[1]май!$B:$F,5, ),0)</f>
        <v>4451.3999999999996</v>
      </c>
      <c r="N119" s="10">
        <f>IFERROR(VLOOKUP($A119,[1]июнь!$B:$F,4, ),0)</f>
        <v>4451.3999999999996</v>
      </c>
      <c r="O119" s="10">
        <f>IFERROR(VLOOKUP($A119,[1]июнь!$B:$F,5, ),0)</f>
        <v>4451.3999999999996</v>
      </c>
      <c r="P119" s="10">
        <f>IFERROR(VLOOKUP($A119,[1]июль!$B:$F,4, ),0)</f>
        <v>4451.3999999999996</v>
      </c>
      <c r="Q119" s="10">
        <f>IFERROR(VLOOKUP($A119,[1]июль!$B:$F,5, ),0)</f>
        <v>4451.3999999999996</v>
      </c>
      <c r="R119" s="10">
        <f>IFERROR(VLOOKUP($A119,[1]август!$B:$F,4, ),0)</f>
        <v>4451.3999999999996</v>
      </c>
      <c r="S119" s="10">
        <f>IFERROR(VLOOKUP($A119,[1]август!$B:$F,5, ),0)</f>
        <v>4451.3999999999996</v>
      </c>
      <c r="T119" s="10">
        <f>IFERROR(VLOOKUP($A119,[1]сентябрь!$B:$F,4, ),0)</f>
        <v>4451.3999999999996</v>
      </c>
      <c r="U119" s="10">
        <f>IFERROR(VLOOKUP($A119,[1]сентябрь!$B:$F,5, ),0)</f>
        <v>4451.3999999999996</v>
      </c>
      <c r="V119" s="10">
        <f>IFERROR(VLOOKUP($A119,[1]октябрь!$B:$F,4, ),0)</f>
        <v>2693.59</v>
      </c>
      <c r="W119" s="10">
        <f>IFERROR(VLOOKUP($A119,[1]октябрь!$B:$F,5, ),0)</f>
        <v>2693.59</v>
      </c>
      <c r="X119" s="10">
        <f>IFERROR(VLOOKUP($A119,[1]ноябрь!$B:$F,4, ),0)</f>
        <v>2693.59</v>
      </c>
      <c r="Y119" s="10">
        <f>IFERROR(VLOOKUP($A119,[1]ноябрь!$B:$F,5, ),0)</f>
        <v>2693.59</v>
      </c>
      <c r="Z119" s="10">
        <f>IFERROR(VLOOKUP($A119,[1]декабрь!$B:$F,4, ),0)</f>
        <v>2693.59</v>
      </c>
      <c r="AA119" s="10">
        <f>IFERROR(VLOOKUP($A119,[1]декабрь!$B:$F,5, ),0)</f>
        <v>2693.59</v>
      </c>
      <c r="AB119" s="11">
        <f t="shared" si="1"/>
        <v>4.5474735088646412E-12</v>
      </c>
    </row>
    <row r="120" spans="1:28" x14ac:dyDescent="0.25">
      <c r="A120" s="9" t="s">
        <v>136</v>
      </c>
      <c r="B120" s="10">
        <f>IFERROR(VLOOKUP($A120,[1]январь!$B:$F,2, ),0)</f>
        <v>0</v>
      </c>
      <c r="C120" s="10">
        <f>IFERROR(VLOOKUP($A120,[1]январь!$B:$F,3, ),0)</f>
        <v>0</v>
      </c>
      <c r="D120" s="10">
        <f>IFERROR(VLOOKUP($A120,[1]январь!$B:$F,4, ),0)</f>
        <v>3025.5</v>
      </c>
      <c r="E120" s="10">
        <f>IFERROR(VLOOKUP($A120,[1]январь!$B:$F,5, ),0)</f>
        <v>3025.5</v>
      </c>
      <c r="F120" s="10">
        <f>IFERROR(VLOOKUP($A120,[1]февраль!$B:$F,4, ),0)</f>
        <v>3025.5</v>
      </c>
      <c r="G120" s="10">
        <f>IFERROR(VLOOKUP($A120,[1]февраль!$B:$F,5, ),0)</f>
        <v>3025.5</v>
      </c>
      <c r="H120" s="10">
        <f>IFERROR(VLOOKUP($A120,[1]март!$B:$F,4, ),0)</f>
        <v>3025.5</v>
      </c>
      <c r="I120" s="10">
        <f>IFERROR(VLOOKUP($A120,[1]март!$B:$F,5, ),0)</f>
        <v>3025.5</v>
      </c>
      <c r="J120" s="10">
        <f>IFERROR(VLOOKUP($A120,[1]апрель!$B:$F,4, ),0)</f>
        <v>3025.5</v>
      </c>
      <c r="K120" s="10">
        <f>IFERROR(VLOOKUP($A120,[1]апрель!$B:$F,5, ),0)</f>
        <v>3025.5</v>
      </c>
      <c r="L120" s="10">
        <f>IFERROR(VLOOKUP($A120,[1]май!$B:$F,4, ),0)</f>
        <v>4123.5200000000004</v>
      </c>
      <c r="M120" s="10">
        <f>IFERROR(VLOOKUP($A120,[1]май!$B:$F,5, ),0)</f>
        <v>4123.5200000000004</v>
      </c>
      <c r="N120" s="10">
        <f>IFERROR(VLOOKUP($A120,[1]июнь!$B:$F,4, ),0)</f>
        <v>4123.5200000000004</v>
      </c>
      <c r="O120" s="10">
        <f>IFERROR(VLOOKUP($A120,[1]июнь!$B:$F,5, ),0)</f>
        <v>4123.5200000000004</v>
      </c>
      <c r="P120" s="10">
        <f>IFERROR(VLOOKUP($A120,[1]июль!$B:$F,4, ),0)</f>
        <v>4123.5200000000004</v>
      </c>
      <c r="Q120" s="10">
        <f>IFERROR(VLOOKUP($A120,[1]июль!$B:$F,5, ),0)</f>
        <v>4123.5200000000004</v>
      </c>
      <c r="R120" s="10">
        <f>IFERROR(VLOOKUP($A120,[1]август!$B:$F,4, ),0)</f>
        <v>4123.5200000000004</v>
      </c>
      <c r="S120" s="10">
        <f>IFERROR(VLOOKUP($A120,[1]август!$B:$F,5, ),0)</f>
        <v>4123.5200000000004</v>
      </c>
      <c r="T120" s="10">
        <f>IFERROR(VLOOKUP($A120,[1]сентябрь!$B:$F,4, ),0)</f>
        <v>4123.5200000000004</v>
      </c>
      <c r="U120" s="10">
        <f>IFERROR(VLOOKUP($A120,[1]сентябрь!$B:$F,5, ),0)</f>
        <v>4123.5200000000004</v>
      </c>
      <c r="V120" s="10">
        <f>IFERROR(VLOOKUP($A120,[1]октябрь!$B:$F,4, ),0)</f>
        <v>2693.59</v>
      </c>
      <c r="W120" s="10">
        <f>IFERROR(VLOOKUP($A120,[1]октябрь!$B:$F,5, ),0)</f>
        <v>2693.59</v>
      </c>
      <c r="X120" s="10">
        <f>IFERROR(VLOOKUP($A120,[1]ноябрь!$B:$F,4, ),0)</f>
        <v>2693.59</v>
      </c>
      <c r="Y120" s="10">
        <f>IFERROR(VLOOKUP($A120,[1]ноябрь!$B:$F,5, ),0)</f>
        <v>2693.59</v>
      </c>
      <c r="Z120" s="10">
        <f>IFERROR(VLOOKUP($A120,[1]декабрь!$B:$F,4, ),0)</f>
        <v>2693.59</v>
      </c>
      <c r="AA120" s="10">
        <f>IFERROR(VLOOKUP($A120,[1]декабрь!$B:$F,5, ),0)</f>
        <v>2693.59</v>
      </c>
      <c r="AB120" s="11">
        <f t="shared" si="1"/>
        <v>0</v>
      </c>
    </row>
    <row r="121" spans="1:28" x14ac:dyDescent="0.25">
      <c r="A121" s="9" t="s">
        <v>137</v>
      </c>
      <c r="B121" s="10">
        <f>IFERROR(VLOOKUP($A121,[1]январь!$B:$F,2, ),0)</f>
        <v>640</v>
      </c>
      <c r="C121" s="10">
        <f>IFERROR(VLOOKUP($A121,[1]январь!$B:$F,3, ),0)</f>
        <v>0</v>
      </c>
      <c r="D121" s="10">
        <f>IFERROR(VLOOKUP($A121,[1]январь!$B:$F,4, ),0)</f>
        <v>3285.2</v>
      </c>
      <c r="E121" s="10">
        <f>IFERROR(VLOOKUP($A121,[1]январь!$B:$F,5, ),0)</f>
        <v>3125.2</v>
      </c>
      <c r="F121" s="10">
        <f>IFERROR(VLOOKUP($A121,[1]февраль!$B:$F,4, ),0)</f>
        <v>3285.2</v>
      </c>
      <c r="G121" s="10">
        <f>IFERROR(VLOOKUP($A121,[1]февраль!$B:$F,5, ),0)</f>
        <v>3125.2</v>
      </c>
      <c r="H121" s="10">
        <f>IFERROR(VLOOKUP($A121,[1]март!$B:$F,4, ),0)</f>
        <v>3285.2</v>
      </c>
      <c r="I121" s="10">
        <f>IFERROR(VLOOKUP($A121,[1]март!$B:$F,5, ),0)</f>
        <v>3125.2</v>
      </c>
      <c r="J121" s="10">
        <f>IFERROR(VLOOKUP($A121,[1]апрель!$B:$F,4, ),0)</f>
        <v>3285.2</v>
      </c>
      <c r="K121" s="10">
        <f>IFERROR(VLOOKUP($A121,[1]апрель!$B:$F,5, ),0)</f>
        <v>3125.2</v>
      </c>
      <c r="L121" s="10">
        <f>IFERROR(VLOOKUP($A121,[1]май!$B:$F,4, ),0)</f>
        <v>4482.74</v>
      </c>
      <c r="M121" s="10">
        <f>IFERROR(VLOOKUP($A121,[1]май!$B:$F,5, ),0)</f>
        <v>3125.2</v>
      </c>
      <c r="N121" s="10">
        <f>IFERROR(VLOOKUP($A121,[1]июнь!$B:$F,4, ),0)</f>
        <v>4482.74</v>
      </c>
      <c r="O121" s="10">
        <f>IFERROR(VLOOKUP($A121,[1]июнь!$B:$F,5, ),0)</f>
        <v>7447.94</v>
      </c>
      <c r="P121" s="10">
        <f>IFERROR(VLOOKUP($A121,[1]июль!$B:$F,4, ),0)</f>
        <v>4482.74</v>
      </c>
      <c r="Q121" s="10">
        <f>IFERROR(VLOOKUP($A121,[1]июль!$B:$F,5, ),0)</f>
        <v>0</v>
      </c>
      <c r="R121" s="10">
        <f>IFERROR(VLOOKUP($A121,[1]август!$B:$F,4, ),0)</f>
        <v>4482.74</v>
      </c>
      <c r="S121" s="10">
        <f>IFERROR(VLOOKUP($A121,[1]август!$B:$F,5, ),0)</f>
        <v>3125.2</v>
      </c>
      <c r="T121" s="10">
        <f>IFERROR(VLOOKUP($A121,[1]сентябрь!$B:$F,4, ),0)</f>
        <v>4482.74</v>
      </c>
      <c r="U121" s="10">
        <f>IFERROR(VLOOKUP($A121,[1]сентябрь!$B:$F,5, ),0)</f>
        <v>3125.2</v>
      </c>
      <c r="V121" s="10">
        <f>IFERROR(VLOOKUP($A121,[1]октябрь!$B:$F,4, ),0)</f>
        <v>2693.59</v>
      </c>
      <c r="W121" s="10">
        <f>IFERROR(VLOOKUP($A121,[1]октябрь!$B:$F,5, ),0)</f>
        <v>3125.2</v>
      </c>
      <c r="X121" s="10">
        <f>IFERROR(VLOOKUP($A121,[1]ноябрь!$B:$F,4, ),0)</f>
        <v>2693.59</v>
      </c>
      <c r="Y121" s="10">
        <f>IFERROR(VLOOKUP($A121,[1]ноябрь!$B:$F,5, ),0)</f>
        <v>3200</v>
      </c>
      <c r="Z121" s="10">
        <f>IFERROR(VLOOKUP($A121,[1]декабрь!$B:$F,4, ),0)</f>
        <v>2693.59</v>
      </c>
      <c r="AA121" s="10">
        <f>IFERROR(VLOOKUP($A121,[1]декабрь!$B:$F,5, ),0)</f>
        <v>3200</v>
      </c>
      <c r="AB121" s="11">
        <f t="shared" si="1"/>
        <v>-5425.7299999999959</v>
      </c>
    </row>
    <row r="122" spans="1:28" x14ac:dyDescent="0.25">
      <c r="A122" s="9" t="s">
        <v>138</v>
      </c>
      <c r="B122" s="10">
        <f>IFERROR(VLOOKUP($A122,[1]январь!$B:$F,2, ),0)</f>
        <v>0</v>
      </c>
      <c r="C122" s="10">
        <f>IFERROR(VLOOKUP($A122,[1]январь!$B:$F,3, ),0)</f>
        <v>23394.9</v>
      </c>
      <c r="D122" s="10">
        <f>IFERROR(VLOOKUP($A122,[1]январь!$B:$F,4, ),0)</f>
        <v>3246.85</v>
      </c>
      <c r="E122" s="10">
        <f>IFERROR(VLOOKUP($A122,[1]январь!$B:$F,5, ),0)</f>
        <v>0</v>
      </c>
      <c r="F122" s="10">
        <f>IFERROR(VLOOKUP($A122,[1]февраль!$B:$F,4, ),0)</f>
        <v>3246.85</v>
      </c>
      <c r="G122" s="10">
        <f>IFERROR(VLOOKUP($A122,[1]февраль!$B:$F,5, ),0)</f>
        <v>0</v>
      </c>
      <c r="H122" s="10">
        <f>IFERROR(VLOOKUP($A122,[1]март!$B:$F,4, ),0)</f>
        <v>3246.85</v>
      </c>
      <c r="I122" s="10">
        <f>IFERROR(VLOOKUP($A122,[1]март!$B:$F,5, ),0)</f>
        <v>0</v>
      </c>
      <c r="J122" s="10">
        <f>IFERROR(VLOOKUP($A122,[1]апрель!$B:$F,4, ),0)</f>
        <v>3246.85</v>
      </c>
      <c r="K122" s="10">
        <f>IFERROR(VLOOKUP($A122,[1]апрель!$B:$F,5, ),0)</f>
        <v>0</v>
      </c>
      <c r="L122" s="10">
        <f>IFERROR(VLOOKUP($A122,[1]май!$B:$F,4, ),0)</f>
        <v>4429.7</v>
      </c>
      <c r="M122" s="10">
        <f>IFERROR(VLOOKUP($A122,[1]май!$B:$F,5, ),0)</f>
        <v>0</v>
      </c>
      <c r="N122" s="10">
        <f>IFERROR(VLOOKUP($A122,[1]июнь!$B:$F,4, ),0)</f>
        <v>4429.7</v>
      </c>
      <c r="O122" s="10">
        <f>IFERROR(VLOOKUP($A122,[1]июнь!$B:$F,5, ),0)</f>
        <v>39600</v>
      </c>
      <c r="P122" s="10">
        <f>IFERROR(VLOOKUP($A122,[1]июль!$B:$F,4, ),0)</f>
        <v>4429.7</v>
      </c>
      <c r="Q122" s="10">
        <f>IFERROR(VLOOKUP($A122,[1]июль!$B:$F,5, ),0)</f>
        <v>0</v>
      </c>
      <c r="R122" s="10">
        <f>IFERROR(VLOOKUP($A122,[1]август!$B:$F,4, ),0)</f>
        <v>4429.7</v>
      </c>
      <c r="S122" s="10">
        <f>IFERROR(VLOOKUP($A122,[1]август!$B:$F,5, ),0)</f>
        <v>0</v>
      </c>
      <c r="T122" s="10">
        <f>IFERROR(VLOOKUP($A122,[1]сентябрь!$B:$F,4, ),0)</f>
        <v>4429.7</v>
      </c>
      <c r="U122" s="10">
        <f>IFERROR(VLOOKUP($A122,[1]сентябрь!$B:$F,5, ),0)</f>
        <v>0</v>
      </c>
      <c r="V122" s="10">
        <f>IFERROR(VLOOKUP($A122,[1]октябрь!$B:$F,4, ),0)</f>
        <v>2693.59</v>
      </c>
      <c r="W122" s="10">
        <f>IFERROR(VLOOKUP($A122,[1]октябрь!$B:$F,5, ),0)</f>
        <v>0</v>
      </c>
      <c r="X122" s="10">
        <f>IFERROR(VLOOKUP($A122,[1]ноябрь!$B:$F,4, ),0)</f>
        <v>2693.59</v>
      </c>
      <c r="Y122" s="10">
        <f>IFERROR(VLOOKUP($A122,[1]ноябрь!$B:$F,5, ),0)</f>
        <v>0</v>
      </c>
      <c r="Z122" s="10">
        <f>IFERROR(VLOOKUP($A122,[1]декабрь!$B:$F,4, ),0)</f>
        <v>2693.59</v>
      </c>
      <c r="AA122" s="10">
        <f>IFERROR(VLOOKUP($A122,[1]декабрь!$B:$F,5, ),0)</f>
        <v>0</v>
      </c>
      <c r="AB122" s="11">
        <f t="shared" si="1"/>
        <v>19778.230000000021</v>
      </c>
    </row>
    <row r="123" spans="1:28" x14ac:dyDescent="0.25">
      <c r="A123" s="9" t="s">
        <v>139</v>
      </c>
      <c r="B123" s="10">
        <f>IFERROR(VLOOKUP($A123,[1]январь!$B:$F,2, ),0)</f>
        <v>0</v>
      </c>
      <c r="C123" s="10">
        <f>IFERROR(VLOOKUP($A123,[1]январь!$B:$F,3, ),0)</f>
        <v>8145.94</v>
      </c>
      <c r="D123" s="10">
        <f>IFERROR(VLOOKUP($A123,[1]январь!$B:$F,4, ),0)</f>
        <v>3025.5</v>
      </c>
      <c r="E123" s="10">
        <f>IFERROR(VLOOKUP($A123,[1]январь!$B:$F,5, ),0)</f>
        <v>0</v>
      </c>
      <c r="F123" s="10">
        <f>IFERROR(VLOOKUP($A123,[1]февраль!$B:$F,4, ),0)</f>
        <v>3025.5</v>
      </c>
      <c r="G123" s="10">
        <f>IFERROR(VLOOKUP($A123,[1]февраль!$B:$F,5, ),0)</f>
        <v>0</v>
      </c>
      <c r="H123" s="10">
        <f>IFERROR(VLOOKUP($A123,[1]март!$B:$F,4, ),0)</f>
        <v>3025.5</v>
      </c>
      <c r="I123" s="10">
        <f>IFERROR(VLOOKUP($A123,[1]март!$B:$F,5, ),0)</f>
        <v>10000</v>
      </c>
      <c r="J123" s="10">
        <f>IFERROR(VLOOKUP($A123,[1]апрель!$B:$F,4, ),0)</f>
        <v>3025.5</v>
      </c>
      <c r="K123" s="10">
        <f>IFERROR(VLOOKUP($A123,[1]апрель!$B:$F,5, ),0)</f>
        <v>0</v>
      </c>
      <c r="L123" s="10">
        <f>IFERROR(VLOOKUP($A123,[1]май!$B:$F,4, ),0)</f>
        <v>4123.5200000000004</v>
      </c>
      <c r="M123" s="10">
        <f>IFERROR(VLOOKUP($A123,[1]май!$B:$F,5, ),0)</f>
        <v>0</v>
      </c>
      <c r="N123" s="10">
        <f>IFERROR(VLOOKUP($A123,[1]июнь!$B:$F,4, ),0)</f>
        <v>4123.5200000000004</v>
      </c>
      <c r="O123" s="10">
        <f>IFERROR(VLOOKUP($A123,[1]июнь!$B:$F,5, ),0)</f>
        <v>10000</v>
      </c>
      <c r="P123" s="10">
        <f>IFERROR(VLOOKUP($A123,[1]июль!$B:$F,4, ),0)</f>
        <v>4123.5200000000004</v>
      </c>
      <c r="Q123" s="10">
        <f>IFERROR(VLOOKUP($A123,[1]июль!$B:$F,5, ),0)</f>
        <v>0</v>
      </c>
      <c r="R123" s="10">
        <f>IFERROR(VLOOKUP($A123,[1]август!$B:$F,4, ),0)</f>
        <v>4123.5200000000004</v>
      </c>
      <c r="S123" s="10">
        <f>IFERROR(VLOOKUP($A123,[1]август!$B:$F,5, ),0)</f>
        <v>10000</v>
      </c>
      <c r="T123" s="10">
        <f>IFERROR(VLOOKUP($A123,[1]сентябрь!$B:$F,4, ),0)</f>
        <v>4123.5200000000004</v>
      </c>
      <c r="U123" s="10">
        <f>IFERROR(VLOOKUP($A123,[1]сентябрь!$B:$F,5, ),0)</f>
        <v>10000</v>
      </c>
      <c r="V123" s="10">
        <f>IFERROR(VLOOKUP($A123,[1]октябрь!$B:$F,4, ),0)</f>
        <v>2693.59</v>
      </c>
      <c r="W123" s="10">
        <f>IFERROR(VLOOKUP($A123,[1]октябрь!$B:$F,5, ),0)</f>
        <v>0</v>
      </c>
      <c r="X123" s="10">
        <f>IFERROR(VLOOKUP($A123,[1]ноябрь!$B:$F,4, ),0)</f>
        <v>2693.59</v>
      </c>
      <c r="Y123" s="10">
        <f>IFERROR(VLOOKUP($A123,[1]ноябрь!$B:$F,5, ),0)</f>
        <v>0</v>
      </c>
      <c r="Z123" s="10">
        <f>IFERROR(VLOOKUP($A123,[1]декабрь!$B:$F,4, ),0)</f>
        <v>2693.59</v>
      </c>
      <c r="AA123" s="10">
        <f>IFERROR(VLOOKUP($A123,[1]декабрь!$B:$F,5, ),0)</f>
        <v>0</v>
      </c>
      <c r="AB123" s="11">
        <f t="shared" si="1"/>
        <v>7345.570000000007</v>
      </c>
    </row>
    <row r="124" spans="1:28" x14ac:dyDescent="0.25">
      <c r="A124" s="9" t="s">
        <v>140</v>
      </c>
      <c r="B124" s="10">
        <f>IFERROR(VLOOKUP($A124,[1]январь!$B:$F,2, ),0)</f>
        <v>2435.1999999999998</v>
      </c>
      <c r="C124" s="10">
        <f>IFERROR(VLOOKUP($A124,[1]январь!$B:$F,3, ),0)</f>
        <v>0</v>
      </c>
      <c r="D124" s="10">
        <f>IFERROR(VLOOKUP($A124,[1]январь!$B:$F,4, ),0)</f>
        <v>2936.6</v>
      </c>
      <c r="E124" s="10">
        <f>IFERROR(VLOOKUP($A124,[1]январь!$B:$F,5, ),0)</f>
        <v>0</v>
      </c>
      <c r="F124" s="10">
        <f>IFERROR(VLOOKUP($A124,[1]февраль!$B:$F,4, ),0)</f>
        <v>2936.6</v>
      </c>
      <c r="G124" s="10">
        <f>IFERROR(VLOOKUP($A124,[1]февраль!$B:$F,5, ),0)</f>
        <v>0</v>
      </c>
      <c r="H124" s="10">
        <f>IFERROR(VLOOKUP($A124,[1]март!$B:$F,4, ),0)</f>
        <v>2936.6</v>
      </c>
      <c r="I124" s="10">
        <f>IFERROR(VLOOKUP($A124,[1]март!$B:$F,5, ),0)</f>
        <v>15000</v>
      </c>
      <c r="J124" s="10">
        <f>IFERROR(VLOOKUP($A124,[1]апрель!$B:$F,4, ),0)</f>
        <v>2936.6</v>
      </c>
      <c r="K124" s="10">
        <f>IFERROR(VLOOKUP($A124,[1]апрель!$B:$F,5, ),0)</f>
        <v>0</v>
      </c>
      <c r="L124" s="10">
        <f>IFERROR(VLOOKUP($A124,[1]май!$B:$F,4, ),0)</f>
        <v>4000.56</v>
      </c>
      <c r="M124" s="10">
        <f>IFERROR(VLOOKUP($A124,[1]май!$B:$F,5, ),0)</f>
        <v>0</v>
      </c>
      <c r="N124" s="10">
        <f>IFERROR(VLOOKUP($A124,[1]июнь!$B:$F,4, ),0)</f>
        <v>4000.56</v>
      </c>
      <c r="O124" s="10">
        <f>IFERROR(VLOOKUP($A124,[1]июнь!$B:$F,5, ),0)</f>
        <v>10000</v>
      </c>
      <c r="P124" s="10">
        <f>IFERROR(VLOOKUP($A124,[1]июль!$B:$F,4, ),0)</f>
        <v>4000.56</v>
      </c>
      <c r="Q124" s="10">
        <f>IFERROR(VLOOKUP($A124,[1]июль!$B:$F,5, ),0)</f>
        <v>0</v>
      </c>
      <c r="R124" s="10">
        <f>IFERROR(VLOOKUP($A124,[1]август!$B:$F,4, ),0)</f>
        <v>4000.56</v>
      </c>
      <c r="S124" s="10">
        <f>IFERROR(VLOOKUP($A124,[1]август!$B:$F,5, ),0)</f>
        <v>0</v>
      </c>
      <c r="T124" s="10">
        <f>IFERROR(VLOOKUP($A124,[1]сентябрь!$B:$F,4, ),0)</f>
        <v>4000.56</v>
      </c>
      <c r="U124" s="10">
        <f>IFERROR(VLOOKUP($A124,[1]сентябрь!$B:$F,5, ),0)</f>
        <v>0</v>
      </c>
      <c r="V124" s="10">
        <f>IFERROR(VLOOKUP($A124,[1]октябрь!$B:$F,4, ),0)</f>
        <v>2693.59</v>
      </c>
      <c r="W124" s="10">
        <f>IFERROR(VLOOKUP($A124,[1]октябрь!$B:$F,5, ),0)</f>
        <v>15000</v>
      </c>
      <c r="X124" s="10">
        <f>IFERROR(VLOOKUP($A124,[1]ноябрь!$B:$F,4, ),0)</f>
        <v>2693.59</v>
      </c>
      <c r="Y124" s="10">
        <f>IFERROR(VLOOKUP($A124,[1]ноябрь!$B:$F,5, ),0)</f>
        <v>0</v>
      </c>
      <c r="Z124" s="10">
        <f>IFERROR(VLOOKUP($A124,[1]декабрь!$B:$F,4, ),0)</f>
        <v>2693.59</v>
      </c>
      <c r="AA124" s="10">
        <f>IFERROR(VLOOKUP($A124,[1]декабрь!$B:$F,5, ),0)</f>
        <v>10000</v>
      </c>
      <c r="AB124" s="11">
        <f t="shared" si="1"/>
        <v>7734.8300000000108</v>
      </c>
    </row>
    <row r="125" spans="1:28" x14ac:dyDescent="0.25">
      <c r="A125" s="9" t="s">
        <v>141</v>
      </c>
      <c r="B125" s="10">
        <f>IFERROR(VLOOKUP($A125,[1]январь!$B:$F,2, ),0)</f>
        <v>0</v>
      </c>
      <c r="C125" s="10">
        <f>IFERROR(VLOOKUP($A125,[1]январь!$B:$F,3, ),0)</f>
        <v>19470</v>
      </c>
      <c r="D125" s="10">
        <f>IFERROR(VLOOKUP($A125,[1]январь!$B:$F,4, ),0)</f>
        <v>3405.5</v>
      </c>
      <c r="E125" s="10">
        <f>IFERROR(VLOOKUP($A125,[1]январь!$B:$F,5, ),0)</f>
        <v>0</v>
      </c>
      <c r="F125" s="10">
        <f>IFERROR(VLOOKUP($A125,[1]февраль!$B:$F,4, ),0)</f>
        <v>3405.5</v>
      </c>
      <c r="G125" s="10">
        <f>IFERROR(VLOOKUP($A125,[1]февраль!$B:$F,5, ),0)</f>
        <v>0</v>
      </c>
      <c r="H125" s="10">
        <f>IFERROR(VLOOKUP($A125,[1]март!$B:$F,4, ),0)</f>
        <v>3405.5</v>
      </c>
      <c r="I125" s="10">
        <f>IFERROR(VLOOKUP($A125,[1]март!$B:$F,5, ),0)</f>
        <v>0</v>
      </c>
      <c r="J125" s="10">
        <f>IFERROR(VLOOKUP($A125,[1]апрель!$B:$F,4, ),0)</f>
        <v>3405.5</v>
      </c>
      <c r="K125" s="10">
        <f>IFERROR(VLOOKUP($A125,[1]апрель!$B:$F,5, ),0)</f>
        <v>0</v>
      </c>
      <c r="L125" s="10">
        <f>IFERROR(VLOOKUP($A125,[1]май!$B:$F,4, ),0)</f>
        <v>4649.1000000000004</v>
      </c>
      <c r="M125" s="10">
        <f>IFERROR(VLOOKUP($A125,[1]май!$B:$F,5, ),0)</f>
        <v>0</v>
      </c>
      <c r="N125" s="10">
        <f>IFERROR(VLOOKUP($A125,[1]июнь!$B:$F,4, ),0)</f>
        <v>4649.1000000000004</v>
      </c>
      <c r="O125" s="10">
        <f>IFERROR(VLOOKUP($A125,[1]июнь!$B:$F,5, ),0)</f>
        <v>17397.5</v>
      </c>
      <c r="P125" s="10">
        <f>IFERROR(VLOOKUP($A125,[1]июль!$B:$F,4, ),0)</f>
        <v>4649.1000000000004</v>
      </c>
      <c r="Q125" s="10">
        <f>IFERROR(VLOOKUP($A125,[1]июль!$B:$F,5, ),0)</f>
        <v>0</v>
      </c>
      <c r="R125" s="10">
        <f>IFERROR(VLOOKUP($A125,[1]август!$B:$F,4, ),0)</f>
        <v>4649.1000000000004</v>
      </c>
      <c r="S125" s="10">
        <f>IFERROR(VLOOKUP($A125,[1]август!$B:$F,5, ),0)</f>
        <v>0</v>
      </c>
      <c r="T125" s="10">
        <f>IFERROR(VLOOKUP($A125,[1]сентябрь!$B:$F,4, ),0)</f>
        <v>4649.1000000000004</v>
      </c>
      <c r="U125" s="10">
        <f>IFERROR(VLOOKUP($A125,[1]сентябрь!$B:$F,5, ),0)</f>
        <v>0</v>
      </c>
      <c r="V125" s="10">
        <f>IFERROR(VLOOKUP($A125,[1]октябрь!$B:$F,4, ),0)</f>
        <v>2693.59</v>
      </c>
      <c r="W125" s="10">
        <f>IFERROR(VLOOKUP($A125,[1]октябрь!$B:$F,5, ),0)</f>
        <v>13947.3</v>
      </c>
      <c r="X125" s="10">
        <f>IFERROR(VLOOKUP($A125,[1]ноябрь!$B:$F,4, ),0)</f>
        <v>2693.59</v>
      </c>
      <c r="Y125" s="10">
        <f>IFERROR(VLOOKUP($A125,[1]ноябрь!$B:$F,5, ),0)</f>
        <v>0</v>
      </c>
      <c r="Z125" s="10">
        <f>IFERROR(VLOOKUP($A125,[1]декабрь!$B:$F,4, ),0)</f>
        <v>2693.59</v>
      </c>
      <c r="AA125" s="10">
        <f>IFERROR(VLOOKUP($A125,[1]декабрь!$B:$F,5, ),0)</f>
        <v>0</v>
      </c>
      <c r="AB125" s="11">
        <f t="shared" si="1"/>
        <v>5866.5300000000207</v>
      </c>
    </row>
    <row r="126" spans="1:28" x14ac:dyDescent="0.25">
      <c r="A126" s="9" t="s">
        <v>142</v>
      </c>
      <c r="B126" s="10">
        <f>IFERROR(VLOOKUP($A126,[1]январь!$B:$F,2, ),0)</f>
        <v>0</v>
      </c>
      <c r="C126" s="10">
        <f>IFERROR(VLOOKUP($A126,[1]январь!$B:$F,3, ),0)</f>
        <v>0</v>
      </c>
      <c r="D126" s="10">
        <f>IFERROR(VLOOKUP($A126,[1]январь!$B:$F,4, ),0)</f>
        <v>0</v>
      </c>
      <c r="E126" s="10">
        <f>IFERROR(VLOOKUP($A126,[1]январь!$B:$F,5, ),0)</f>
        <v>0</v>
      </c>
      <c r="F126" s="10">
        <f>IFERROR(VLOOKUP($A126,[1]февраль!$B:$F,4, ),0)</f>
        <v>0</v>
      </c>
      <c r="G126" s="10">
        <f>IFERROR(VLOOKUP($A126,[1]февраль!$B:$F,5, ),0)</f>
        <v>0</v>
      </c>
      <c r="H126" s="10">
        <f>IFERROR(VLOOKUP($A126,[1]март!$B:$F,4, ),0)</f>
        <v>0</v>
      </c>
      <c r="I126" s="10">
        <f>IFERROR(VLOOKUP($A126,[1]март!$B:$F,5, ),0)</f>
        <v>0</v>
      </c>
      <c r="J126" s="10">
        <f>IFERROR(VLOOKUP($A126,[1]апрель!$B:$F,4, ),0)</f>
        <v>0</v>
      </c>
      <c r="K126" s="10">
        <f>IFERROR(VLOOKUP($A126,[1]апрель!$B:$F,5, ),0)</f>
        <v>0</v>
      </c>
      <c r="L126" s="10">
        <f>IFERROR(VLOOKUP($A126,[1]май!$B:$F,4, ),0)</f>
        <v>0</v>
      </c>
      <c r="M126" s="10">
        <f>IFERROR(VLOOKUP($A126,[1]май!$B:$F,5, ),0)</f>
        <v>0</v>
      </c>
      <c r="N126" s="10">
        <f>IFERROR(VLOOKUP($A126,[1]июнь!$B:$F,4, ),0)</f>
        <v>0</v>
      </c>
      <c r="O126" s="10">
        <f>IFERROR(VLOOKUP($A126,[1]июнь!$B:$F,5, ),0)</f>
        <v>0</v>
      </c>
      <c r="P126" s="10">
        <f>IFERROR(VLOOKUP($A126,[1]июль!$B:$F,4, ),0)</f>
        <v>0</v>
      </c>
      <c r="Q126" s="10">
        <f>IFERROR(VLOOKUP($A126,[1]июль!$B:$F,5, ),0)</f>
        <v>0</v>
      </c>
      <c r="R126" s="10">
        <f>IFERROR(VLOOKUP($A126,[1]август!$B:$F,4, ),0)</f>
        <v>0</v>
      </c>
      <c r="S126" s="10">
        <f>IFERROR(VLOOKUP($A126,[1]август!$B:$F,5, ),0)</f>
        <v>0</v>
      </c>
      <c r="T126" s="10">
        <f>IFERROR(VLOOKUP($A126,[1]сентябрь!$B:$F,4, ),0)</f>
        <v>35067.599999999999</v>
      </c>
      <c r="U126" s="10">
        <f>IFERROR(VLOOKUP($A126,[1]сентябрь!$B:$F,5, ),0)</f>
        <v>0</v>
      </c>
      <c r="V126" s="10">
        <f>IFERROR(VLOOKUP($A126,[1]октябрь!$B:$F,4, ),0)</f>
        <v>2693.59</v>
      </c>
      <c r="W126" s="10">
        <f>IFERROR(VLOOKUP($A126,[1]октябрь!$B:$F,5, ),0)</f>
        <v>34650</v>
      </c>
      <c r="X126" s="10">
        <f>IFERROR(VLOOKUP($A126,[1]ноябрь!$B:$F,4, ),0)</f>
        <v>2693.59</v>
      </c>
      <c r="Y126" s="10">
        <f>IFERROR(VLOOKUP($A126,[1]ноябрь!$B:$F,5, ),0)</f>
        <v>0</v>
      </c>
      <c r="Z126" s="10">
        <f>IFERROR(VLOOKUP($A126,[1]декабрь!$B:$F,4, ),0)</f>
        <v>2693.59</v>
      </c>
      <c r="AA126" s="10">
        <f>IFERROR(VLOOKUP($A126,[1]декабрь!$B:$F,5, ),0)</f>
        <v>0</v>
      </c>
      <c r="AB126" s="11">
        <f t="shared" si="1"/>
        <v>-8498.369999999999</v>
      </c>
    </row>
    <row r="127" spans="1:28" x14ac:dyDescent="0.25">
      <c r="A127" s="9" t="s">
        <v>143</v>
      </c>
      <c r="B127" s="10">
        <f>IFERROR(VLOOKUP($A127,[1]январь!$B:$F,2, ),0)</f>
        <v>175593.5</v>
      </c>
      <c r="C127" s="10">
        <f>IFERROR(VLOOKUP($A127,[1]январь!$B:$F,3, ),0)</f>
        <v>0</v>
      </c>
      <c r="D127" s="10">
        <f>IFERROR(VLOOKUP($A127,[1]январь!$B:$F,4, ),0)</f>
        <v>2774.5</v>
      </c>
      <c r="E127" s="10">
        <f>IFERROR(VLOOKUP($A127,[1]январь!$B:$F,5, ),0)</f>
        <v>0</v>
      </c>
      <c r="F127" s="10">
        <f>IFERROR(VLOOKUP($A127,[1]февраль!$B:$F,4, ),0)</f>
        <v>2774.5</v>
      </c>
      <c r="G127" s="10">
        <f>IFERROR(VLOOKUP($A127,[1]февраль!$B:$F,5, ),0)</f>
        <v>138460.32999999999</v>
      </c>
      <c r="H127" s="10">
        <f>IFERROR(VLOOKUP($A127,[1]март!$B:$F,4, ),0)</f>
        <v>2774.5</v>
      </c>
      <c r="I127" s="10">
        <f>IFERROR(VLOOKUP($A127,[1]март!$B:$F,5, ),0)</f>
        <v>0</v>
      </c>
      <c r="J127" s="10">
        <f>IFERROR(VLOOKUP($A127,[1]апрель!$B:$F,4, ),0)</f>
        <v>2774.5</v>
      </c>
      <c r="K127" s="10">
        <f>IFERROR(VLOOKUP($A127,[1]апрель!$B:$F,5, ),0)</f>
        <v>0</v>
      </c>
      <c r="L127" s="10">
        <f>IFERROR(VLOOKUP($A127,[1]май!$B:$F,4, ),0)</f>
        <v>3776.35</v>
      </c>
      <c r="M127" s="10">
        <f>IFERROR(VLOOKUP($A127,[1]май!$B:$F,5, ),0)</f>
        <v>0</v>
      </c>
      <c r="N127" s="10">
        <f>IFERROR(VLOOKUP($A127,[1]июнь!$B:$F,4, ),0)</f>
        <v>3776.35</v>
      </c>
      <c r="O127" s="10">
        <f>IFERROR(VLOOKUP($A127,[1]июнь!$B:$F,5, ),0)</f>
        <v>0</v>
      </c>
      <c r="P127" s="10">
        <f>IFERROR(VLOOKUP($A127,[1]июль!$B:$F,4, ),0)</f>
        <v>3776.35</v>
      </c>
      <c r="Q127" s="10">
        <f>IFERROR(VLOOKUP($A127,[1]июль!$B:$F,5, ),0)</f>
        <v>0</v>
      </c>
      <c r="R127" s="10">
        <f>IFERROR(VLOOKUP($A127,[1]август!$B:$F,4, ),0)</f>
        <v>3776.35</v>
      </c>
      <c r="S127" s="10">
        <f>IFERROR(VLOOKUP($A127,[1]август!$B:$F,5, ),0)</f>
        <v>0</v>
      </c>
      <c r="T127" s="10">
        <f>IFERROR(VLOOKUP($A127,[1]сентябрь!$B:$F,4, ),0)</f>
        <v>3776.35</v>
      </c>
      <c r="U127" s="10">
        <f>IFERROR(VLOOKUP($A127,[1]сентябрь!$B:$F,5, ),0)</f>
        <v>0</v>
      </c>
      <c r="V127" s="10">
        <f>IFERROR(VLOOKUP($A127,[1]октябрь!$B:$F,4, ),0)</f>
        <v>2693.59</v>
      </c>
      <c r="W127" s="10">
        <f>IFERROR(VLOOKUP($A127,[1]октябрь!$B:$F,5, ),0)</f>
        <v>0</v>
      </c>
      <c r="X127" s="10">
        <f>IFERROR(VLOOKUP($A127,[1]ноябрь!$B:$F,4, ),0)</f>
        <v>2693.59</v>
      </c>
      <c r="Y127" s="10">
        <f>IFERROR(VLOOKUP($A127,[1]ноябрь!$B:$F,5, ),0)</f>
        <v>0</v>
      </c>
      <c r="Z127" s="10">
        <f>IFERROR(VLOOKUP($A127,[1]декабрь!$B:$F,4, ),0)</f>
        <v>2693.59</v>
      </c>
      <c r="AA127" s="10">
        <f>IFERROR(VLOOKUP($A127,[1]декабрь!$B:$F,5, ),0)</f>
        <v>0</v>
      </c>
      <c r="AB127" s="11">
        <f t="shared" si="1"/>
        <v>-75193.69</v>
      </c>
    </row>
    <row r="128" spans="1:28" x14ac:dyDescent="0.25">
      <c r="A128" s="9" t="s">
        <v>144</v>
      </c>
      <c r="B128" s="10">
        <f>IFERROR(VLOOKUP($A128,[1]январь!$B:$F,2, ),0)</f>
        <v>256</v>
      </c>
      <c r="C128" s="10">
        <f>IFERROR(VLOOKUP($A128,[1]январь!$B:$F,3, ),0)</f>
        <v>0</v>
      </c>
      <c r="D128" s="10">
        <f>IFERROR(VLOOKUP($A128,[1]январь!$B:$F,4, ),0)</f>
        <v>2774.5</v>
      </c>
      <c r="E128" s="10">
        <f>IFERROR(VLOOKUP($A128,[1]январь!$B:$F,5, ),0)</f>
        <v>10000</v>
      </c>
      <c r="F128" s="10">
        <f>IFERROR(VLOOKUP($A128,[1]февраль!$B:$F,4, ),0)</f>
        <v>2774.5</v>
      </c>
      <c r="G128" s="10">
        <f>IFERROR(VLOOKUP($A128,[1]февраль!$B:$F,5, ),0)</f>
        <v>0</v>
      </c>
      <c r="H128" s="10">
        <f>IFERROR(VLOOKUP($A128,[1]март!$B:$F,4, ),0)</f>
        <v>2774.5</v>
      </c>
      <c r="I128" s="10">
        <f>IFERROR(VLOOKUP($A128,[1]март!$B:$F,5, ),0)</f>
        <v>0</v>
      </c>
      <c r="J128" s="10">
        <f>IFERROR(VLOOKUP($A128,[1]апрель!$B:$F,4, ),0)</f>
        <v>2774.5</v>
      </c>
      <c r="K128" s="10">
        <f>IFERROR(VLOOKUP($A128,[1]апрель!$B:$F,5, ),0)</f>
        <v>0</v>
      </c>
      <c r="L128" s="10">
        <f>IFERROR(VLOOKUP($A128,[1]май!$B:$F,4, ),0)</f>
        <v>3776.35</v>
      </c>
      <c r="M128" s="10">
        <f>IFERROR(VLOOKUP($A128,[1]май!$B:$F,5, ),0)</f>
        <v>0</v>
      </c>
      <c r="N128" s="10">
        <f>IFERROR(VLOOKUP($A128,[1]июнь!$B:$F,4, ),0)</f>
        <v>3776.35</v>
      </c>
      <c r="O128" s="10">
        <f>IFERROR(VLOOKUP($A128,[1]июнь!$B:$F,5, ),0)</f>
        <v>3000</v>
      </c>
      <c r="P128" s="10">
        <f>IFERROR(VLOOKUP($A128,[1]июль!$B:$F,4, ),0)</f>
        <v>3776.35</v>
      </c>
      <c r="Q128" s="10">
        <f>IFERROR(VLOOKUP($A128,[1]июль!$B:$F,5, ),0)</f>
        <v>0</v>
      </c>
      <c r="R128" s="10">
        <f>IFERROR(VLOOKUP($A128,[1]август!$B:$F,4, ),0)</f>
        <v>3776.35</v>
      </c>
      <c r="S128" s="10">
        <f>IFERROR(VLOOKUP($A128,[1]август!$B:$F,5, ),0)</f>
        <v>20000</v>
      </c>
      <c r="T128" s="10">
        <f>IFERROR(VLOOKUP($A128,[1]сентябрь!$B:$F,4, ),0)</f>
        <v>3776.35</v>
      </c>
      <c r="U128" s="10">
        <f>IFERROR(VLOOKUP($A128,[1]сентябрь!$B:$F,5, ),0)</f>
        <v>0</v>
      </c>
      <c r="V128" s="10">
        <f>IFERROR(VLOOKUP($A128,[1]октябрь!$B:$F,4, ),0)</f>
        <v>2693.59</v>
      </c>
      <c r="W128" s="10">
        <f>IFERROR(VLOOKUP($A128,[1]октябрь!$B:$F,5, ),0)</f>
        <v>0</v>
      </c>
      <c r="X128" s="10">
        <f>IFERROR(VLOOKUP($A128,[1]ноябрь!$B:$F,4, ),0)</f>
        <v>2693.59</v>
      </c>
      <c r="Y128" s="10">
        <f>IFERROR(VLOOKUP($A128,[1]ноябрь!$B:$F,5, ),0)</f>
        <v>10000</v>
      </c>
      <c r="Z128" s="10">
        <f>IFERROR(VLOOKUP($A128,[1]декабрь!$B:$F,4, ),0)</f>
        <v>2693.59</v>
      </c>
      <c r="AA128" s="10">
        <f>IFERROR(VLOOKUP($A128,[1]декабрь!$B:$F,5, ),0)</f>
        <v>0</v>
      </c>
      <c r="AB128" s="11">
        <f t="shared" si="1"/>
        <v>4683.4800000000159</v>
      </c>
    </row>
    <row r="129" spans="1:28" x14ac:dyDescent="0.25">
      <c r="A129" s="9" t="s">
        <v>145</v>
      </c>
      <c r="B129" s="10">
        <f>IFERROR(VLOOKUP($A129,[1]январь!$B:$F,2, ),0)</f>
        <v>13528.85</v>
      </c>
      <c r="C129" s="10">
        <f>IFERROR(VLOOKUP($A129,[1]январь!$B:$F,3, ),0)</f>
        <v>0</v>
      </c>
      <c r="D129" s="10">
        <f>IFERROR(VLOOKUP($A129,[1]январь!$B:$F,4, ),0)</f>
        <v>3069.1</v>
      </c>
      <c r="E129" s="10">
        <f>IFERROR(VLOOKUP($A129,[1]январь!$B:$F,5, ),0)</f>
        <v>0</v>
      </c>
      <c r="F129" s="10">
        <f>IFERROR(VLOOKUP($A129,[1]февраль!$B:$F,4, ),0)</f>
        <v>3069.1</v>
      </c>
      <c r="G129" s="10">
        <f>IFERROR(VLOOKUP($A129,[1]февраль!$B:$F,5, ),0)</f>
        <v>0</v>
      </c>
      <c r="H129" s="10">
        <f>IFERROR(VLOOKUP($A129,[1]март!$B:$F,4, ),0)</f>
        <v>3069.1</v>
      </c>
      <c r="I129" s="10">
        <f>IFERROR(VLOOKUP($A129,[1]март!$B:$F,5, ),0)</f>
        <v>25000</v>
      </c>
      <c r="J129" s="10">
        <f>IFERROR(VLOOKUP($A129,[1]апрель!$B:$F,4, ),0)</f>
        <v>3069.1</v>
      </c>
      <c r="K129" s="10">
        <f>IFERROR(VLOOKUP($A129,[1]апрель!$B:$F,5, ),0)</f>
        <v>0</v>
      </c>
      <c r="L129" s="10">
        <f>IFERROR(VLOOKUP($A129,[1]май!$B:$F,4, ),0)</f>
        <v>4183.79</v>
      </c>
      <c r="M129" s="10">
        <f>IFERROR(VLOOKUP($A129,[1]май!$B:$F,5, ),0)</f>
        <v>0</v>
      </c>
      <c r="N129" s="10">
        <f>IFERROR(VLOOKUP($A129,[1]июнь!$B:$F,4, ),0)</f>
        <v>4183.79</v>
      </c>
      <c r="O129" s="10">
        <f>IFERROR(VLOOKUP($A129,[1]июнь!$B:$F,5, ),0)</f>
        <v>0</v>
      </c>
      <c r="P129" s="10">
        <f>IFERROR(VLOOKUP($A129,[1]июль!$B:$F,4, ),0)</f>
        <v>4183.79</v>
      </c>
      <c r="Q129" s="10">
        <f>IFERROR(VLOOKUP($A129,[1]июль!$B:$F,5, ),0)</f>
        <v>0</v>
      </c>
      <c r="R129" s="10">
        <f>IFERROR(VLOOKUP($A129,[1]август!$B:$F,4, ),0)</f>
        <v>4183.79</v>
      </c>
      <c r="S129" s="10">
        <f>IFERROR(VLOOKUP($A129,[1]август!$B:$F,5, ),0)</f>
        <v>0</v>
      </c>
      <c r="T129" s="10">
        <f>IFERROR(VLOOKUP($A129,[1]сентябрь!$B:$F,4, ),0)</f>
        <v>4183.79</v>
      </c>
      <c r="U129" s="10">
        <f>IFERROR(VLOOKUP($A129,[1]сентябрь!$B:$F,5, ),0)</f>
        <v>10000</v>
      </c>
      <c r="V129" s="10">
        <f>IFERROR(VLOOKUP($A129,[1]октябрь!$B:$F,4, ),0)</f>
        <v>2693.59</v>
      </c>
      <c r="W129" s="10">
        <f>IFERROR(VLOOKUP($A129,[1]октябрь!$B:$F,5, ),0)</f>
        <v>0</v>
      </c>
      <c r="X129" s="10">
        <f>IFERROR(VLOOKUP($A129,[1]ноябрь!$B:$F,4, ),0)</f>
        <v>2693.59</v>
      </c>
      <c r="Y129" s="10">
        <f>IFERROR(VLOOKUP($A129,[1]ноябрь!$B:$F,5, ),0)</f>
        <v>0</v>
      </c>
      <c r="Z129" s="10">
        <f>IFERROR(VLOOKUP($A129,[1]декабрь!$B:$F,4, ),0)</f>
        <v>2693.59</v>
      </c>
      <c r="AA129" s="10">
        <f>IFERROR(VLOOKUP($A129,[1]декабрь!$B:$F,5, ),0)</f>
        <v>0</v>
      </c>
      <c r="AB129" s="11">
        <f t="shared" si="1"/>
        <v>-19804.969999999998</v>
      </c>
    </row>
    <row r="130" spans="1:28" x14ac:dyDescent="0.25">
      <c r="A130" s="9" t="s">
        <v>146</v>
      </c>
      <c r="B130" s="10">
        <f>IFERROR(VLOOKUP($A130,[1]январь!$B:$F,2, ),0)</f>
        <v>45839.8</v>
      </c>
      <c r="C130" s="10">
        <f>IFERROR(VLOOKUP($A130,[1]январь!$B:$F,3, ),0)</f>
        <v>0</v>
      </c>
      <c r="D130" s="10">
        <f>IFERROR(VLOOKUP($A130,[1]январь!$B:$F,4, ),0)</f>
        <v>3926.65</v>
      </c>
      <c r="E130" s="10">
        <f>IFERROR(VLOOKUP($A130,[1]январь!$B:$F,5, ),0)</f>
        <v>0</v>
      </c>
      <c r="F130" s="10">
        <f>IFERROR(VLOOKUP($A130,[1]февраль!$B:$F,4, ),0)</f>
        <v>3926.65</v>
      </c>
      <c r="G130" s="10">
        <f>IFERROR(VLOOKUP($A130,[1]февраль!$B:$F,5, ),0)</f>
        <v>0</v>
      </c>
      <c r="H130" s="10">
        <f>IFERROR(VLOOKUP($A130,[1]март!$B:$F,4, ),0)</f>
        <v>3926.65</v>
      </c>
      <c r="I130" s="10">
        <f>IFERROR(VLOOKUP($A130,[1]март!$B:$F,5, ),0)</f>
        <v>0</v>
      </c>
      <c r="J130" s="10">
        <f>IFERROR(VLOOKUP($A130,[1]апрель!$B:$F,4, ),0)</f>
        <v>3926.65</v>
      </c>
      <c r="K130" s="10">
        <f>IFERROR(VLOOKUP($A130,[1]апрель!$B:$F,5, ),0)</f>
        <v>0</v>
      </c>
      <c r="L130" s="10">
        <f>IFERROR(VLOOKUP($A130,[1]май!$B:$F,4, ),0)</f>
        <v>5369.95</v>
      </c>
      <c r="M130" s="10">
        <f>IFERROR(VLOOKUP($A130,[1]май!$B:$F,5, ),0)</f>
        <v>0</v>
      </c>
      <c r="N130" s="10">
        <f>IFERROR(VLOOKUP($A130,[1]июнь!$B:$F,4, ),0)</f>
        <v>5369.95</v>
      </c>
      <c r="O130" s="10">
        <f>IFERROR(VLOOKUP($A130,[1]июнь!$B:$F,5, ),0)</f>
        <v>0</v>
      </c>
      <c r="P130" s="10">
        <f>IFERROR(VLOOKUP($A130,[1]июль!$B:$F,4, ),0)</f>
        <v>5369.95</v>
      </c>
      <c r="Q130" s="10">
        <f>IFERROR(VLOOKUP($A130,[1]июль!$B:$F,5, ),0)</f>
        <v>0</v>
      </c>
      <c r="R130" s="10">
        <f>IFERROR(VLOOKUP($A130,[1]август!$B:$F,4, ),0)</f>
        <v>5369.95</v>
      </c>
      <c r="S130" s="10">
        <f>IFERROR(VLOOKUP($A130,[1]август!$B:$F,5, ),0)</f>
        <v>0</v>
      </c>
      <c r="T130" s="10">
        <f>IFERROR(VLOOKUP($A130,[1]сентябрь!$B:$F,4, ),0)</f>
        <v>5369.95</v>
      </c>
      <c r="U130" s="10">
        <f>IFERROR(VLOOKUP($A130,[1]сентябрь!$B:$F,5, ),0)</f>
        <v>0</v>
      </c>
      <c r="V130" s="10">
        <f>IFERROR(VLOOKUP($A130,[1]октябрь!$B:$F,4, ),0)</f>
        <v>2693.59</v>
      </c>
      <c r="W130" s="10">
        <f>IFERROR(VLOOKUP($A130,[1]октябрь!$B:$F,5, ),0)</f>
        <v>0</v>
      </c>
      <c r="X130" s="10">
        <f>IFERROR(VLOOKUP($A130,[1]ноябрь!$B:$F,4, ),0)</f>
        <v>2693.59</v>
      </c>
      <c r="Y130" s="10">
        <f>IFERROR(VLOOKUP($A130,[1]ноябрь!$B:$F,5, ),0)</f>
        <v>0</v>
      </c>
      <c r="Z130" s="10">
        <f>IFERROR(VLOOKUP($A130,[1]декабрь!$B:$F,4, ),0)</f>
        <v>2693.59</v>
      </c>
      <c r="AA130" s="10">
        <f>IFERROR(VLOOKUP($A130,[1]декабрь!$B:$F,5, ),0)</f>
        <v>0</v>
      </c>
      <c r="AB130" s="11">
        <f t="shared" si="1"/>
        <v>-96476.919999999955</v>
      </c>
    </row>
    <row r="131" spans="1:28" x14ac:dyDescent="0.25">
      <c r="A131" s="9" t="s">
        <v>147</v>
      </c>
      <c r="B131" s="10">
        <f>IFERROR(VLOOKUP($A131,[1]январь!$B:$F,2, ),0)</f>
        <v>3553.3</v>
      </c>
      <c r="C131" s="10">
        <f>IFERROR(VLOOKUP($A131,[1]январь!$B:$F,3, ),0)</f>
        <v>0</v>
      </c>
      <c r="D131" s="10">
        <f>IFERROR(VLOOKUP($A131,[1]январь!$B:$F,4, ),0)</f>
        <v>3393.3</v>
      </c>
      <c r="E131" s="10">
        <f>IFERROR(VLOOKUP($A131,[1]январь!$B:$F,5, ),0)</f>
        <v>0</v>
      </c>
      <c r="F131" s="10">
        <f>IFERROR(VLOOKUP($A131,[1]февраль!$B:$F,4, ),0)</f>
        <v>3393.3</v>
      </c>
      <c r="G131" s="10">
        <f>IFERROR(VLOOKUP($A131,[1]февраль!$B:$F,5, ),0)</f>
        <v>0</v>
      </c>
      <c r="H131" s="10">
        <f>IFERROR(VLOOKUP($A131,[1]март!$B:$F,4, ),0)</f>
        <v>3393.3</v>
      </c>
      <c r="I131" s="10">
        <f>IFERROR(VLOOKUP($A131,[1]март!$B:$F,5, ),0)</f>
        <v>0</v>
      </c>
      <c r="J131" s="10">
        <f>IFERROR(VLOOKUP($A131,[1]апрель!$B:$F,4, ),0)</f>
        <v>3393.3</v>
      </c>
      <c r="K131" s="10">
        <f>IFERROR(VLOOKUP($A131,[1]апрель!$B:$F,5, ),0)</f>
        <v>0</v>
      </c>
      <c r="L131" s="10">
        <f>IFERROR(VLOOKUP($A131,[1]май!$B:$F,4, ),0)</f>
        <v>4632.22</v>
      </c>
      <c r="M131" s="10">
        <f>IFERROR(VLOOKUP($A131,[1]май!$B:$F,5, ),0)</f>
        <v>0</v>
      </c>
      <c r="N131" s="10">
        <f>IFERROR(VLOOKUP($A131,[1]июнь!$B:$F,4, ),0)</f>
        <v>4632.22</v>
      </c>
      <c r="O131" s="10">
        <f>IFERROR(VLOOKUP($A131,[1]июнь!$B:$F,5, ),0)</f>
        <v>0</v>
      </c>
      <c r="P131" s="10">
        <f>IFERROR(VLOOKUP($A131,[1]июль!$B:$F,4, ),0)</f>
        <v>4632.22</v>
      </c>
      <c r="Q131" s="10">
        <f>IFERROR(VLOOKUP($A131,[1]июль!$B:$F,5, ),0)</f>
        <v>30863.16</v>
      </c>
      <c r="R131" s="10">
        <f>IFERROR(VLOOKUP($A131,[1]август!$B:$F,4, ),0)</f>
        <v>4632.22</v>
      </c>
      <c r="S131" s="10">
        <f>IFERROR(VLOOKUP($A131,[1]август!$B:$F,5, ),0)</f>
        <v>0</v>
      </c>
      <c r="T131" s="10">
        <f>IFERROR(VLOOKUP($A131,[1]сентябрь!$B:$F,4, ),0)</f>
        <v>4632.22</v>
      </c>
      <c r="U131" s="10">
        <f>IFERROR(VLOOKUP($A131,[1]сентябрь!$B:$F,5, ),0)</f>
        <v>0</v>
      </c>
      <c r="V131" s="10">
        <f>IFERROR(VLOOKUP($A131,[1]октябрь!$B:$F,4, ),0)</f>
        <v>2693.59</v>
      </c>
      <c r="W131" s="10">
        <f>IFERROR(VLOOKUP($A131,[1]октябрь!$B:$F,5, ),0)</f>
        <v>0</v>
      </c>
      <c r="X131" s="10">
        <f>IFERROR(VLOOKUP($A131,[1]ноябрь!$B:$F,4, ),0)</f>
        <v>2693.59</v>
      </c>
      <c r="Y131" s="10">
        <f>IFERROR(VLOOKUP($A131,[1]ноябрь!$B:$F,5, ),0)</f>
        <v>0</v>
      </c>
      <c r="Z131" s="10">
        <f>IFERROR(VLOOKUP($A131,[1]декабрь!$B:$F,4, ),0)</f>
        <v>2693.59</v>
      </c>
      <c r="AA131" s="10">
        <f>IFERROR(VLOOKUP($A131,[1]декабрь!$B:$F,5, ),0)</f>
        <v>0</v>
      </c>
      <c r="AB131" s="11">
        <f t="shared" si="1"/>
        <v>-17505.210000000003</v>
      </c>
    </row>
    <row r="132" spans="1:28" x14ac:dyDescent="0.25">
      <c r="A132" s="9" t="s">
        <v>148</v>
      </c>
      <c r="B132" s="10">
        <f>IFERROR(VLOOKUP($A132,[1]январь!$B:$F,2, ),0)</f>
        <v>0</v>
      </c>
      <c r="C132" s="10">
        <f>IFERROR(VLOOKUP($A132,[1]январь!$B:$F,3, ),0)</f>
        <v>4771.5</v>
      </c>
      <c r="D132" s="10">
        <f>IFERROR(VLOOKUP($A132,[1]январь!$B:$F,4, ),0)</f>
        <v>3281.75</v>
      </c>
      <c r="E132" s="10">
        <f>IFERROR(VLOOKUP($A132,[1]январь!$B:$F,5, ),0)</f>
        <v>0</v>
      </c>
      <c r="F132" s="10">
        <f>IFERROR(VLOOKUP($A132,[1]февраль!$B:$F,4, ),0)</f>
        <v>3281.75</v>
      </c>
      <c r="G132" s="10">
        <f>IFERROR(VLOOKUP($A132,[1]февраль!$B:$F,5, ),0)</f>
        <v>0</v>
      </c>
      <c r="H132" s="10">
        <f>IFERROR(VLOOKUP($A132,[1]март!$B:$F,4, ),0)</f>
        <v>3281.75</v>
      </c>
      <c r="I132" s="10">
        <f>IFERROR(VLOOKUP($A132,[1]март!$B:$F,5, ),0)</f>
        <v>3000</v>
      </c>
      <c r="J132" s="10">
        <f>IFERROR(VLOOKUP($A132,[1]апрель!$B:$F,4, ),0)</f>
        <v>3281.75</v>
      </c>
      <c r="K132" s="10">
        <f>IFERROR(VLOOKUP($A132,[1]апрель!$B:$F,5, ),0)</f>
        <v>0</v>
      </c>
      <c r="L132" s="10">
        <f>IFERROR(VLOOKUP($A132,[1]май!$B:$F,4, ),0)</f>
        <v>4477.92</v>
      </c>
      <c r="M132" s="10">
        <f>IFERROR(VLOOKUP($A132,[1]май!$B:$F,5, ),0)</f>
        <v>10000</v>
      </c>
      <c r="N132" s="10">
        <f>IFERROR(VLOOKUP($A132,[1]июнь!$B:$F,4, ),0)</f>
        <v>4477.92</v>
      </c>
      <c r="O132" s="10">
        <f>IFERROR(VLOOKUP($A132,[1]июнь!$B:$F,5, ),0)</f>
        <v>0</v>
      </c>
      <c r="P132" s="10">
        <f>IFERROR(VLOOKUP($A132,[1]июль!$B:$F,4, ),0)</f>
        <v>4477.92</v>
      </c>
      <c r="Q132" s="10">
        <f>IFERROR(VLOOKUP($A132,[1]июль!$B:$F,5, ),0)</f>
        <v>9000</v>
      </c>
      <c r="R132" s="10">
        <f>IFERROR(VLOOKUP($A132,[1]август!$B:$F,4, ),0)</f>
        <v>4477.92</v>
      </c>
      <c r="S132" s="10">
        <f>IFERROR(VLOOKUP($A132,[1]август!$B:$F,5, ),0)</f>
        <v>0</v>
      </c>
      <c r="T132" s="10">
        <f>IFERROR(VLOOKUP($A132,[1]сентябрь!$B:$F,4, ),0)</f>
        <v>4477.92</v>
      </c>
      <c r="U132" s="10">
        <f>IFERROR(VLOOKUP($A132,[1]сентябрь!$B:$F,5, ),0)</f>
        <v>0</v>
      </c>
      <c r="V132" s="10">
        <f>IFERROR(VLOOKUP($A132,[1]октябрь!$B:$F,4, ),0)</f>
        <v>2693.59</v>
      </c>
      <c r="W132" s="10">
        <f>IFERROR(VLOOKUP($A132,[1]октябрь!$B:$F,5, ),0)</f>
        <v>11500</v>
      </c>
      <c r="X132" s="10">
        <f>IFERROR(VLOOKUP($A132,[1]ноябрь!$B:$F,4, ),0)</f>
        <v>2693.59</v>
      </c>
      <c r="Y132" s="10">
        <f>IFERROR(VLOOKUP($A132,[1]ноябрь!$B:$F,5, ),0)</f>
        <v>0</v>
      </c>
      <c r="Z132" s="10">
        <f>IFERROR(VLOOKUP($A132,[1]декабрь!$B:$F,4, ),0)</f>
        <v>2693.59</v>
      </c>
      <c r="AA132" s="10">
        <f>IFERROR(VLOOKUP($A132,[1]декабрь!$B:$F,5, ),0)</f>
        <v>6000</v>
      </c>
      <c r="AB132" s="11">
        <f t="shared" si="1"/>
        <v>674.13000000001739</v>
      </c>
    </row>
    <row r="133" spans="1:28" x14ac:dyDescent="0.25">
      <c r="A133" s="9" t="s">
        <v>149</v>
      </c>
      <c r="B133" s="10">
        <f>IFERROR(VLOOKUP($A133,[1]январь!$B:$F,2, ),0)</f>
        <v>8193.5</v>
      </c>
      <c r="C133" s="10">
        <f>IFERROR(VLOOKUP($A133,[1]январь!$B:$F,3, ),0)</f>
        <v>0</v>
      </c>
      <c r="D133" s="10">
        <f>IFERROR(VLOOKUP($A133,[1]январь!$B:$F,4, ),0)</f>
        <v>2774.5</v>
      </c>
      <c r="E133" s="10">
        <f>IFERROR(VLOOKUP($A133,[1]январь!$B:$F,5, ),0)</f>
        <v>0</v>
      </c>
      <c r="F133" s="10">
        <f>IFERROR(VLOOKUP($A133,[1]февраль!$B:$F,4, ),0)</f>
        <v>2774.5</v>
      </c>
      <c r="G133" s="10">
        <f>IFERROR(VLOOKUP($A133,[1]февраль!$B:$F,5, ),0)</f>
        <v>0</v>
      </c>
      <c r="H133" s="10">
        <f>IFERROR(VLOOKUP($A133,[1]март!$B:$F,4, ),0)</f>
        <v>2774.5</v>
      </c>
      <c r="I133" s="10">
        <f>IFERROR(VLOOKUP($A133,[1]март!$B:$F,5, ),0)</f>
        <v>0</v>
      </c>
      <c r="J133" s="10">
        <f>IFERROR(VLOOKUP($A133,[1]апрель!$B:$F,4, ),0)</f>
        <v>2774.5</v>
      </c>
      <c r="K133" s="10">
        <f>IFERROR(VLOOKUP($A133,[1]апрель!$B:$F,5, ),0)</f>
        <v>0</v>
      </c>
      <c r="L133" s="10">
        <f>IFERROR(VLOOKUP($A133,[1]май!$B:$F,4, ),0)</f>
        <v>3776.35</v>
      </c>
      <c r="M133" s="10">
        <f>IFERROR(VLOOKUP($A133,[1]май!$B:$F,5, ),0)</f>
        <v>14000</v>
      </c>
      <c r="N133" s="10">
        <f>IFERROR(VLOOKUP($A133,[1]июнь!$B:$F,4, ),0)</f>
        <v>3776.35</v>
      </c>
      <c r="O133" s="10">
        <f>IFERROR(VLOOKUP($A133,[1]июнь!$B:$F,5, ),0)</f>
        <v>0</v>
      </c>
      <c r="P133" s="10">
        <f>IFERROR(VLOOKUP($A133,[1]июль!$B:$F,4, ),0)</f>
        <v>3776.35</v>
      </c>
      <c r="Q133" s="10">
        <f>IFERROR(VLOOKUP($A133,[1]июль!$B:$F,5, ),0)</f>
        <v>0</v>
      </c>
      <c r="R133" s="10">
        <f>IFERROR(VLOOKUP($A133,[1]август!$B:$F,4, ),0)</f>
        <v>3776.35</v>
      </c>
      <c r="S133" s="10">
        <f>IFERROR(VLOOKUP($A133,[1]август!$B:$F,5, ),0)</f>
        <v>20400</v>
      </c>
      <c r="T133" s="10">
        <f>IFERROR(VLOOKUP($A133,[1]сентябрь!$B:$F,4, ),0)</f>
        <v>3776.35</v>
      </c>
      <c r="U133" s="10">
        <f>IFERROR(VLOOKUP($A133,[1]сентябрь!$B:$F,5, ),0)</f>
        <v>0</v>
      </c>
      <c r="V133" s="10">
        <f>IFERROR(VLOOKUP($A133,[1]октябрь!$B:$F,4, ),0)</f>
        <v>2693.59</v>
      </c>
      <c r="W133" s="10">
        <f>IFERROR(VLOOKUP($A133,[1]октябрь!$B:$F,5, ),0)</f>
        <v>6000</v>
      </c>
      <c r="X133" s="10">
        <f>IFERROR(VLOOKUP($A133,[1]ноябрь!$B:$F,4, ),0)</f>
        <v>2693.59</v>
      </c>
      <c r="Y133" s="10">
        <f>IFERROR(VLOOKUP($A133,[1]ноябрь!$B:$F,5, ),0)</f>
        <v>0</v>
      </c>
      <c r="Z133" s="10">
        <f>IFERROR(VLOOKUP($A133,[1]декабрь!$B:$F,4, ),0)</f>
        <v>2693.59</v>
      </c>
      <c r="AA133" s="10">
        <f>IFERROR(VLOOKUP($A133,[1]декабрь!$B:$F,5, ),0)</f>
        <v>0</v>
      </c>
      <c r="AB133" s="11">
        <f t="shared" si="1"/>
        <v>-5854.0199999999986</v>
      </c>
    </row>
    <row r="134" spans="1:28" x14ac:dyDescent="0.25">
      <c r="A134" s="9" t="s">
        <v>150</v>
      </c>
      <c r="B134" s="10">
        <f>IFERROR(VLOOKUP($A134,[1]январь!$B:$F,2, ),0)</f>
        <v>0</v>
      </c>
      <c r="C134" s="10">
        <f>IFERROR(VLOOKUP($A134,[1]январь!$B:$F,3, ),0)</f>
        <v>1179.5</v>
      </c>
      <c r="D134" s="10">
        <f>IFERROR(VLOOKUP($A134,[1]январь!$B:$F,4, ),0)</f>
        <v>2774.5</v>
      </c>
      <c r="E134" s="10">
        <f>IFERROR(VLOOKUP($A134,[1]январь!$B:$F,5, ),0)</f>
        <v>0</v>
      </c>
      <c r="F134" s="10">
        <f>IFERROR(VLOOKUP($A134,[1]февраль!$B:$F,4, ),0)</f>
        <v>2774.5</v>
      </c>
      <c r="G134" s="10">
        <f>IFERROR(VLOOKUP($A134,[1]февраль!$B:$F,5, ),0)</f>
        <v>0</v>
      </c>
      <c r="H134" s="10">
        <f>IFERROR(VLOOKUP($A134,[1]март!$B:$F,4, ),0)</f>
        <v>2774.5</v>
      </c>
      <c r="I134" s="10">
        <f>IFERROR(VLOOKUP($A134,[1]март!$B:$F,5, ),0)</f>
        <v>5000</v>
      </c>
      <c r="J134" s="10">
        <f>IFERROR(VLOOKUP($A134,[1]апрель!$B:$F,4, ),0)</f>
        <v>2774.5</v>
      </c>
      <c r="K134" s="10">
        <f>IFERROR(VLOOKUP($A134,[1]апрель!$B:$F,5, ),0)</f>
        <v>0</v>
      </c>
      <c r="L134" s="10">
        <f>IFERROR(VLOOKUP($A134,[1]май!$B:$F,4, ),0)</f>
        <v>3776.35</v>
      </c>
      <c r="M134" s="10">
        <f>IFERROR(VLOOKUP($A134,[1]май!$B:$F,5, ),0)</f>
        <v>2800</v>
      </c>
      <c r="N134" s="10">
        <f>IFERROR(VLOOKUP($A134,[1]июнь!$B:$F,4, ),0)</f>
        <v>3776.35</v>
      </c>
      <c r="O134" s="10">
        <f>IFERROR(VLOOKUP($A134,[1]июнь!$B:$F,5, ),0)</f>
        <v>9700</v>
      </c>
      <c r="P134" s="10">
        <f>IFERROR(VLOOKUP($A134,[1]июль!$B:$F,4, ),0)</f>
        <v>3776.35</v>
      </c>
      <c r="Q134" s="10">
        <f>IFERROR(VLOOKUP($A134,[1]июль!$B:$F,5, ),0)</f>
        <v>0</v>
      </c>
      <c r="R134" s="10">
        <f>IFERROR(VLOOKUP($A134,[1]август!$B:$F,4, ),0)</f>
        <v>3776.35</v>
      </c>
      <c r="S134" s="10">
        <f>IFERROR(VLOOKUP($A134,[1]август!$B:$F,5, ),0)</f>
        <v>3617</v>
      </c>
      <c r="T134" s="10">
        <f>IFERROR(VLOOKUP($A134,[1]сентябрь!$B:$F,4, ),0)</f>
        <v>3776.35</v>
      </c>
      <c r="U134" s="10">
        <f>IFERROR(VLOOKUP($A134,[1]сентябрь!$B:$F,5, ),0)</f>
        <v>5382</v>
      </c>
      <c r="V134" s="10">
        <f>IFERROR(VLOOKUP($A134,[1]октябрь!$B:$F,4, ),0)</f>
        <v>2693.59</v>
      </c>
      <c r="W134" s="10">
        <f>IFERROR(VLOOKUP($A134,[1]октябрь!$B:$F,5, ),0)</f>
        <v>0</v>
      </c>
      <c r="X134" s="10">
        <f>IFERROR(VLOOKUP($A134,[1]ноябрь!$B:$F,4, ),0)</f>
        <v>2693.59</v>
      </c>
      <c r="Y134" s="10">
        <f>IFERROR(VLOOKUP($A134,[1]ноябрь!$B:$F,5, ),0)</f>
        <v>6000</v>
      </c>
      <c r="Z134" s="10">
        <f>IFERROR(VLOOKUP($A134,[1]декабрь!$B:$F,4, ),0)</f>
        <v>2693.59</v>
      </c>
      <c r="AA134" s="10">
        <f>IFERROR(VLOOKUP($A134,[1]декабрь!$B:$F,5, ),0)</f>
        <v>0</v>
      </c>
      <c r="AB134" s="11">
        <f t="shared" ref="AB134:AB140" si="2">IFERROR(C134,0)-IFERROR(B134,0)+IFERROR(E134,0)+IFERROR(G134,0)+IFERROR(I134,0)+IFERROR(K134,0)+IFERROR(M134,0)+IFERROR(O134,0)+IFERROR(Q134,0)+IFERROR(S134,0)+IFERROR(U134,0)+IFERROR(W134,0)+IFERROR(Y134,0)+IFERROR(AA134,0)-IFERROR(Z134,0)-IFERROR(X134,0)-IFERROR(V134,0)-IFERROR(T134,0)-IFERROR(R134,0)-IFERROR(P134,0)-IFERROR(N134,0)-IFERROR(L134,0)-IFERROR(J134,0)-IFERROR(H134,0)-IFERROR(F134,0)-IFERROR(D134,0)</f>
        <v>-4382.0199999999986</v>
      </c>
    </row>
    <row r="135" spans="1:28" x14ac:dyDescent="0.25">
      <c r="A135" s="9" t="s">
        <v>151</v>
      </c>
      <c r="B135" s="10">
        <f>IFERROR(VLOOKUP($A135,[1]январь!$B:$F,2, ),0)</f>
        <v>0</v>
      </c>
      <c r="C135" s="10">
        <f>IFERROR(VLOOKUP($A135,[1]январь!$B:$F,3, ),0)</f>
        <v>644.75</v>
      </c>
      <c r="D135" s="10">
        <f>IFERROR(VLOOKUP($A135,[1]январь!$B:$F,4, ),0)</f>
        <v>2774.5</v>
      </c>
      <c r="E135" s="10">
        <f>IFERROR(VLOOKUP($A135,[1]январь!$B:$F,5, ),0)</f>
        <v>0</v>
      </c>
      <c r="F135" s="10">
        <f>IFERROR(VLOOKUP($A135,[1]февраль!$B:$F,4, ),0)</f>
        <v>2774.5</v>
      </c>
      <c r="G135" s="10">
        <f>IFERROR(VLOOKUP($A135,[1]февраль!$B:$F,5, ),0)</f>
        <v>0</v>
      </c>
      <c r="H135" s="10">
        <f>IFERROR(VLOOKUP($A135,[1]март!$B:$F,4, ),0)</f>
        <v>2774.5</v>
      </c>
      <c r="I135" s="10">
        <f>IFERROR(VLOOKUP($A135,[1]март!$B:$F,5, ),0)</f>
        <v>8000</v>
      </c>
      <c r="J135" s="10">
        <f>IFERROR(VLOOKUP($A135,[1]апрель!$B:$F,4, ),0)</f>
        <v>2774.5</v>
      </c>
      <c r="K135" s="10">
        <f>IFERROR(VLOOKUP($A135,[1]апрель!$B:$F,5, ),0)</f>
        <v>0</v>
      </c>
      <c r="L135" s="10">
        <f>IFERROR(VLOOKUP($A135,[1]май!$B:$F,4, ),0)</f>
        <v>3776.35</v>
      </c>
      <c r="M135" s="10">
        <f>IFERROR(VLOOKUP($A135,[1]май!$B:$F,5, ),0)</f>
        <v>0</v>
      </c>
      <c r="N135" s="10">
        <f>IFERROR(VLOOKUP($A135,[1]июнь!$B:$F,4, ),0)</f>
        <v>3776.35</v>
      </c>
      <c r="O135" s="10">
        <f>IFERROR(VLOOKUP($A135,[1]июнь!$B:$F,5, ),0)</f>
        <v>13500</v>
      </c>
      <c r="P135" s="10">
        <f>IFERROR(VLOOKUP($A135,[1]июль!$B:$F,4, ),0)</f>
        <v>3776.35</v>
      </c>
      <c r="Q135" s="10">
        <f>IFERROR(VLOOKUP($A135,[1]июль!$B:$F,5, ),0)</f>
        <v>0</v>
      </c>
      <c r="R135" s="10">
        <f>IFERROR(VLOOKUP($A135,[1]август!$B:$F,4, ),0)</f>
        <v>3776.35</v>
      </c>
      <c r="S135" s="10">
        <f>IFERROR(VLOOKUP($A135,[1]август!$B:$F,5, ),0)</f>
        <v>5000</v>
      </c>
      <c r="T135" s="10">
        <f>IFERROR(VLOOKUP($A135,[1]сентябрь!$B:$F,4, ),0)</f>
        <v>3776.35</v>
      </c>
      <c r="U135" s="10">
        <f>IFERROR(VLOOKUP($A135,[1]сентябрь!$B:$F,5, ),0)</f>
        <v>0</v>
      </c>
      <c r="V135" s="10">
        <f>IFERROR(VLOOKUP($A135,[1]октябрь!$B:$F,4, ),0)</f>
        <v>2693.59</v>
      </c>
      <c r="W135" s="10">
        <f>IFERROR(VLOOKUP($A135,[1]октябрь!$B:$F,5, ),0)</f>
        <v>8500</v>
      </c>
      <c r="X135" s="10">
        <f>IFERROR(VLOOKUP($A135,[1]ноябрь!$B:$F,4, ),0)</f>
        <v>2693.59</v>
      </c>
      <c r="Y135" s="10">
        <f>IFERROR(VLOOKUP($A135,[1]ноябрь!$B:$F,5, ),0)</f>
        <v>0</v>
      </c>
      <c r="Z135" s="10">
        <f>IFERROR(VLOOKUP($A135,[1]декабрь!$B:$F,4, ),0)</f>
        <v>2693.59</v>
      </c>
      <c r="AA135" s="10">
        <f>IFERROR(VLOOKUP($A135,[1]декабрь!$B:$F,5, ),0)</f>
        <v>5400</v>
      </c>
      <c r="AB135" s="11">
        <f t="shared" si="2"/>
        <v>2984.2300000000159</v>
      </c>
    </row>
    <row r="136" spans="1:28" x14ac:dyDescent="0.25">
      <c r="A136" s="9" t="s">
        <v>152</v>
      </c>
      <c r="B136" s="10">
        <f>IFERROR(VLOOKUP($A136,[1]январь!$B:$F,2, ),0)</f>
        <v>2352</v>
      </c>
      <c r="C136" s="10">
        <f>IFERROR(VLOOKUP($A136,[1]январь!$B:$F,3, ),0)</f>
        <v>0</v>
      </c>
      <c r="D136" s="10">
        <f>IFERROR(VLOOKUP($A136,[1]январь!$B:$F,4, ),0)</f>
        <v>2774.5</v>
      </c>
      <c r="E136" s="10">
        <f>IFERROR(VLOOKUP($A136,[1]январь!$B:$F,5, ),0)</f>
        <v>2326.5</v>
      </c>
      <c r="F136" s="10">
        <f>IFERROR(VLOOKUP($A136,[1]февраль!$B:$F,4, ),0)</f>
        <v>2774.5</v>
      </c>
      <c r="G136" s="10">
        <f>IFERROR(VLOOKUP($A136,[1]февраль!$B:$F,5, ),0)</f>
        <v>0</v>
      </c>
      <c r="H136" s="10">
        <f>IFERROR(VLOOKUP($A136,[1]март!$B:$F,4, ),0)</f>
        <v>2774.5</v>
      </c>
      <c r="I136" s="10">
        <f>IFERROR(VLOOKUP($A136,[1]март!$B:$F,5, ),0)</f>
        <v>2300</v>
      </c>
      <c r="J136" s="10">
        <f>IFERROR(VLOOKUP($A136,[1]апрель!$B:$F,4, ),0)</f>
        <v>2774.5</v>
      </c>
      <c r="K136" s="10">
        <f>IFERROR(VLOOKUP($A136,[1]апрель!$B:$F,5, ),0)</f>
        <v>3000</v>
      </c>
      <c r="L136" s="10">
        <f>IFERROR(VLOOKUP($A136,[1]май!$B:$F,4, ),0)</f>
        <v>3776.35</v>
      </c>
      <c r="M136" s="10">
        <f>IFERROR(VLOOKUP($A136,[1]май!$B:$F,5, ),0)</f>
        <v>0</v>
      </c>
      <c r="N136" s="10">
        <f>IFERROR(VLOOKUP($A136,[1]июнь!$B:$F,4, ),0)</f>
        <v>3776.35</v>
      </c>
      <c r="O136" s="10">
        <f>IFERROR(VLOOKUP($A136,[1]июнь!$B:$F,5, ),0)</f>
        <v>8662.5</v>
      </c>
      <c r="P136" s="10">
        <f>IFERROR(VLOOKUP($A136,[1]июль!$B:$F,4, ),0)</f>
        <v>3776.35</v>
      </c>
      <c r="Q136" s="10">
        <f>IFERROR(VLOOKUP($A136,[1]июль!$B:$F,5, ),0)</f>
        <v>2623.5</v>
      </c>
      <c r="R136" s="10">
        <f>IFERROR(VLOOKUP($A136,[1]август!$B:$F,4, ),0)</f>
        <v>3776.35</v>
      </c>
      <c r="S136" s="10">
        <f>IFERROR(VLOOKUP($A136,[1]август!$B:$F,5, ),0)</f>
        <v>9801</v>
      </c>
      <c r="T136" s="10">
        <f>IFERROR(VLOOKUP($A136,[1]сентябрь!$B:$F,4, ),0)</f>
        <v>3776.35</v>
      </c>
      <c r="U136" s="10">
        <f>IFERROR(VLOOKUP($A136,[1]сентябрь!$B:$F,5, ),0)</f>
        <v>0</v>
      </c>
      <c r="V136" s="10">
        <f>IFERROR(VLOOKUP($A136,[1]октябрь!$B:$F,4, ),0)</f>
        <v>2693.59</v>
      </c>
      <c r="W136" s="10">
        <f>IFERROR(VLOOKUP($A136,[1]октябрь!$B:$F,5, ),0)</f>
        <v>3663</v>
      </c>
      <c r="X136" s="10">
        <f>IFERROR(VLOOKUP($A136,[1]ноябрь!$B:$F,4, ),0)</f>
        <v>2693.59</v>
      </c>
      <c r="Y136" s="10">
        <f>IFERROR(VLOOKUP($A136,[1]ноябрь!$B:$F,5, ),0)</f>
        <v>5346</v>
      </c>
      <c r="Z136" s="10">
        <f>IFERROR(VLOOKUP($A136,[1]декабрь!$B:$F,4, ),0)</f>
        <v>2693.59</v>
      </c>
      <c r="AA136" s="10">
        <f>IFERROR(VLOOKUP($A136,[1]декабрь!$B:$F,5, ),0)</f>
        <v>2700</v>
      </c>
      <c r="AB136" s="11">
        <f t="shared" si="2"/>
        <v>9.9800000000068394</v>
      </c>
    </row>
    <row r="137" spans="1:28" x14ac:dyDescent="0.25">
      <c r="A137" s="9" t="s">
        <v>153</v>
      </c>
      <c r="B137" s="10">
        <f>IFERROR(VLOOKUP($A137,[1]январь!$B:$F,2, ),0)</f>
        <v>0</v>
      </c>
      <c r="C137" s="10">
        <f>IFERROR(VLOOKUP($A137,[1]январь!$B:$F,3, ),0)</f>
        <v>0</v>
      </c>
      <c r="D137" s="10">
        <f>IFERROR(VLOOKUP($A137,[1]январь!$B:$F,4, ),0)</f>
        <v>2774.5</v>
      </c>
      <c r="E137" s="10">
        <f>IFERROR(VLOOKUP($A137,[1]январь!$B:$F,5, ),0)</f>
        <v>0</v>
      </c>
      <c r="F137" s="10">
        <f>IFERROR(VLOOKUP($A137,[1]февраль!$B:$F,4, ),0)</f>
        <v>2774.5</v>
      </c>
      <c r="G137" s="10">
        <f>IFERROR(VLOOKUP($A137,[1]февраль!$B:$F,5, ),0)</f>
        <v>5549</v>
      </c>
      <c r="H137" s="10">
        <f>IFERROR(VLOOKUP($A137,[1]март!$B:$F,4, ),0)</f>
        <v>2774.5</v>
      </c>
      <c r="I137" s="10">
        <f>IFERROR(VLOOKUP($A137,[1]март!$B:$F,5, ),0)</f>
        <v>5549</v>
      </c>
      <c r="J137" s="10">
        <f>IFERROR(VLOOKUP($A137,[1]апрель!$B:$F,4, ),0)</f>
        <v>2774.5</v>
      </c>
      <c r="K137" s="10">
        <f>IFERROR(VLOOKUP($A137,[1]апрель!$B:$F,5, ),0)</f>
        <v>0</v>
      </c>
      <c r="L137" s="10">
        <f>IFERROR(VLOOKUP($A137,[1]май!$B:$F,4, ),0)</f>
        <v>3776.35</v>
      </c>
      <c r="M137" s="10">
        <f>IFERROR(VLOOKUP($A137,[1]май!$B:$F,5, ),0)</f>
        <v>0</v>
      </c>
      <c r="N137" s="10">
        <f>IFERROR(VLOOKUP($A137,[1]июнь!$B:$F,4, ),0)</f>
        <v>3776.35</v>
      </c>
      <c r="O137" s="10">
        <f>IFERROR(VLOOKUP($A137,[1]июнь!$B:$F,5, ),0)</f>
        <v>7552.7</v>
      </c>
      <c r="P137" s="10">
        <f>IFERROR(VLOOKUP($A137,[1]июль!$B:$F,4, ),0)</f>
        <v>3776.35</v>
      </c>
      <c r="Q137" s="10">
        <f>IFERROR(VLOOKUP($A137,[1]июль!$B:$F,5, ),0)</f>
        <v>0</v>
      </c>
      <c r="R137" s="10">
        <f>IFERROR(VLOOKUP($A137,[1]август!$B:$F,4, ),0)</f>
        <v>3776.35</v>
      </c>
      <c r="S137" s="10">
        <f>IFERROR(VLOOKUP($A137,[1]август!$B:$F,5, ),0)</f>
        <v>7552.7</v>
      </c>
      <c r="T137" s="10">
        <f>IFERROR(VLOOKUP($A137,[1]сентябрь!$B:$F,4, ),0)</f>
        <v>3776.35</v>
      </c>
      <c r="U137" s="10">
        <f>IFERROR(VLOOKUP($A137,[1]сентябрь!$B:$F,5, ),0)</f>
        <v>0</v>
      </c>
      <c r="V137" s="10">
        <f>IFERROR(VLOOKUP($A137,[1]октябрь!$B:$F,4, ),0)</f>
        <v>2693.59</v>
      </c>
      <c r="W137" s="10">
        <f>IFERROR(VLOOKUP($A137,[1]октябрь!$B:$F,5, ),0)</f>
        <v>6469.94</v>
      </c>
      <c r="X137" s="10">
        <f>IFERROR(VLOOKUP($A137,[1]ноябрь!$B:$F,4, ),0)</f>
        <v>2693.59</v>
      </c>
      <c r="Y137" s="10">
        <f>IFERROR(VLOOKUP($A137,[1]ноябрь!$B:$F,5, ),0)</f>
        <v>5312.66</v>
      </c>
      <c r="Z137" s="10">
        <f>IFERROR(VLOOKUP($A137,[1]декабрь!$B:$F,4, ),0)</f>
        <v>2693.59</v>
      </c>
      <c r="AA137" s="10">
        <f>IFERROR(VLOOKUP($A137,[1]декабрь!$B:$F,5, ),0)</f>
        <v>0</v>
      </c>
      <c r="AB137" s="11">
        <f t="shared" si="2"/>
        <v>-74.519999999993161</v>
      </c>
    </row>
    <row r="138" spans="1:28" x14ac:dyDescent="0.25">
      <c r="A138" s="9" t="s">
        <v>154</v>
      </c>
      <c r="B138" s="10">
        <f>IFERROR(VLOOKUP($A138,[1]январь!$B:$F,2, ),0)</f>
        <v>0</v>
      </c>
      <c r="C138" s="10">
        <f>IFERROR(VLOOKUP($A138,[1]январь!$B:$F,3, ),0)</f>
        <v>0</v>
      </c>
      <c r="D138" s="10">
        <f>IFERROR(VLOOKUP($A138,[1]январь!$B:$F,4, ),0)</f>
        <v>0</v>
      </c>
      <c r="E138" s="10">
        <f>IFERROR(VLOOKUP($A138,[1]январь!$B:$F,5, ),0)</f>
        <v>0</v>
      </c>
      <c r="F138" s="10">
        <f>IFERROR(VLOOKUP($A138,[1]февраль!$B:$F,4, ),0)</f>
        <v>0</v>
      </c>
      <c r="G138" s="10">
        <f>IFERROR(VLOOKUP($A138,[1]февраль!$B:$F,5, ),0)</f>
        <v>0</v>
      </c>
      <c r="H138" s="10">
        <f>IFERROR(VLOOKUP($A138,[1]март!$B:$F,4, ),0)</f>
        <v>0</v>
      </c>
      <c r="I138" s="10">
        <f>IFERROR(VLOOKUP($A138,[1]март!$B:$F,5, ),0)</f>
        <v>0</v>
      </c>
      <c r="J138" s="10">
        <f>IFERROR(VLOOKUP($A138,[1]апрель!$B:$F,4, ),0)</f>
        <v>0</v>
      </c>
      <c r="K138" s="10">
        <f>IFERROR(VLOOKUP($A138,[1]апрель!$B:$F,5, ),0)</f>
        <v>0</v>
      </c>
      <c r="L138" s="10">
        <f>IFERROR(VLOOKUP($A138,[1]май!$B:$F,4, ),0)</f>
        <v>0</v>
      </c>
      <c r="M138" s="10">
        <f>IFERROR(VLOOKUP($A138,[1]май!$B:$F,5, ),0)</f>
        <v>0</v>
      </c>
      <c r="N138" s="10">
        <f>IFERROR(VLOOKUP($A138,[1]июнь!$B:$F,4, ),0)</f>
        <v>0</v>
      </c>
      <c r="O138" s="10">
        <f>IFERROR(VLOOKUP($A138,[1]июнь!$B:$F,5, ),0)</f>
        <v>0</v>
      </c>
      <c r="P138" s="10">
        <f>IFERROR(VLOOKUP($A138,[1]июль!$B:$F,4, ),0)</f>
        <v>0</v>
      </c>
      <c r="Q138" s="10">
        <f>IFERROR(VLOOKUP($A138,[1]июль!$B:$F,5, ),0)</f>
        <v>0</v>
      </c>
      <c r="R138" s="10">
        <f>IFERROR(VLOOKUP($A138,[1]август!$B:$F,4, ),0)</f>
        <v>0</v>
      </c>
      <c r="S138" s="10">
        <f>IFERROR(VLOOKUP($A138,[1]август!$B:$F,5, ),0)</f>
        <v>0</v>
      </c>
      <c r="T138" s="10">
        <f>IFERROR(VLOOKUP($A138,[1]сентябрь!$B:$F,4, ),0)</f>
        <v>0</v>
      </c>
      <c r="U138" s="10">
        <f>IFERROR(VLOOKUP($A138,[1]сентябрь!$B:$F,5, ),0)</f>
        <v>0</v>
      </c>
      <c r="V138" s="10">
        <f>IFERROR(VLOOKUP($A138,[1]октябрь!$B:$F,4, ),0)</f>
        <v>2693.59</v>
      </c>
      <c r="W138" s="10">
        <f>IFERROR(VLOOKUP($A138,[1]октябрь!$B:$F,5, ),0)</f>
        <v>0</v>
      </c>
      <c r="X138" s="10">
        <f>IFERROR(VLOOKUP($A138,[1]ноябрь!$B:$F,4, ),0)</f>
        <v>2693.59</v>
      </c>
      <c r="Y138" s="10">
        <f>IFERROR(VLOOKUP($A138,[1]ноябрь!$B:$F,5, ),0)</f>
        <v>0</v>
      </c>
      <c r="Z138" s="10">
        <f>IFERROR(VLOOKUP($A138,[1]декабрь!$B:$F,4, ),0)</f>
        <v>2693.59</v>
      </c>
      <c r="AA138" s="10">
        <f>IFERROR(VLOOKUP($A138,[1]декабрь!$B:$F,5, ),0)</f>
        <v>8080.77</v>
      </c>
      <c r="AB138" s="11">
        <f t="shared" si="2"/>
        <v>0</v>
      </c>
    </row>
    <row r="139" spans="1:28" x14ac:dyDescent="0.25">
      <c r="A139" s="9" t="s">
        <v>14</v>
      </c>
      <c r="B139" s="12">
        <f>SUM(Таблица3[Столбец2])</f>
        <v>1636987.9599999995</v>
      </c>
      <c r="C139" s="12">
        <f>SUM(Таблица3[Столбец3])</f>
        <v>242777.79</v>
      </c>
      <c r="D139" s="12">
        <f>SUM(Таблица3[Столбец4])</f>
        <v>306931.00000000012</v>
      </c>
      <c r="E139" s="12">
        <f>SUM(Таблица3[Столбец5])</f>
        <v>172437.55</v>
      </c>
      <c r="F139" s="12">
        <f>SUM(Таблица3[Столбец6])</f>
        <v>306931.00000000012</v>
      </c>
      <c r="G139" s="12">
        <f>SUM(Таблица3[Столбец7])</f>
        <v>313809.48</v>
      </c>
      <c r="H139" s="12">
        <f>SUM(Таблица3[Столбец8])</f>
        <v>306931.00000000012</v>
      </c>
      <c r="I139" s="12">
        <f>SUM(Таблица3[Столбец9])</f>
        <v>403509.39000000007</v>
      </c>
      <c r="J139" s="12">
        <f>SUM(Таблица3[Столбец10])</f>
        <v>306931.00000000012</v>
      </c>
      <c r="K139" s="12">
        <f>SUM(Таблица3[Столбец11])</f>
        <v>236792.69999999998</v>
      </c>
      <c r="L139" s="12">
        <f>SUM(Таблица3[Столбец12])</f>
        <v>416567.65999999986</v>
      </c>
      <c r="M139" s="12">
        <f>SUM(Таблица3[Столбец13])</f>
        <v>229819.34999999998</v>
      </c>
      <c r="N139" s="12">
        <f>SUM(Таблица3[Столбец14])</f>
        <v>416567.65999999986</v>
      </c>
      <c r="O139" s="12">
        <f>SUM(Таблица3[Столбец15])</f>
        <v>435389.05</v>
      </c>
      <c r="P139" s="12">
        <f>SUM(Таблица3[Столбец16])</f>
        <v>416567.65999999986</v>
      </c>
      <c r="Q139" s="12">
        <f>SUM(Таблица3[Столбец17])</f>
        <v>305535.56</v>
      </c>
      <c r="R139" s="12">
        <f>SUM(Таблица3[Столбец18])</f>
        <v>416567.65999999986</v>
      </c>
      <c r="S139" s="12">
        <f>SUM(Таблица3[Столбец19])</f>
        <v>542878.21000000008</v>
      </c>
      <c r="T139" s="12">
        <f>SUM(Таблица3[Столбец20])</f>
        <v>451635.25999999983</v>
      </c>
      <c r="U139" s="12">
        <f>SUM(Таблица3[Столбец21])</f>
        <v>324827.92000000004</v>
      </c>
      <c r="V139" s="12">
        <f>SUM(Таблица3[Столбец22])</f>
        <v>360941.06000000064</v>
      </c>
      <c r="W139" s="12">
        <f>SUM(Таблица3[Столбец23])</f>
        <v>368880.72000000003</v>
      </c>
      <c r="X139" s="12">
        <f>SUM(Таблица3[Столбец24])</f>
        <v>360941.06000000064</v>
      </c>
      <c r="Y139" s="12">
        <f>SUM(Таблица3[Столбец25])</f>
        <v>321222.81</v>
      </c>
      <c r="Z139" s="12">
        <f>SUM(Таблица3[Столбец26])</f>
        <v>360941.06000000064</v>
      </c>
      <c r="AA139" s="12">
        <f>SUM(Таблица3[Столбец27])</f>
        <v>313790.0400000001</v>
      </c>
      <c r="AB139" s="12">
        <f>SUM(Таблица3[Столбец28])</f>
        <v>-1853770.4699999995</v>
      </c>
    </row>
  </sheetData>
  <sheetProtection algorithmName="SHA-512" hashValue="gIKWNrI+Duvn+eQ2eb2uPzWOkV3oxoBtRVTs7AEeEXOSS9a50+vAdiyRrCn3cfhHPXHjFQImz240v/CeQWok4Q==" saltValue="2lMMQLgR/AcUl/0iuoB5eA==" spinCount="100000" sheet="1" objects="1" scenarios="1" formatCells="0" formatColumns="0" formatRows="0"/>
  <mergeCells count="15">
    <mergeCell ref="X1:Y1"/>
    <mergeCell ref="Z1:AA1"/>
    <mergeCell ref="AB1:AB2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Lipatov Evgeniy</dc:creator>
  <cp:lastModifiedBy>Lipatov Evgeniy</cp:lastModifiedBy>
  <dcterms:created xsi:type="dcterms:W3CDTF">2018-01-15T14:59:00Z</dcterms:created>
  <dcterms:modified xsi:type="dcterms:W3CDTF">2018-01-15T14:59:32Z</dcterms:modified>
</cp:coreProperties>
</file>